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ngunl.sharepoint.com/sites/AFD-FinanceenControl/Gedeelde documenten/General/Finance and Control/Financiën/Declaratieformulieren/2023/"/>
    </mc:Choice>
  </mc:AlternateContent>
  <xr:revisionPtr revIDLastSave="3" documentId="8_{6781D07B-EB9A-470C-A88B-C713467A3FB1}" xr6:coauthVersionLast="47" xr6:coauthVersionMax="47" xr10:uidLastSave="{6F68059F-3E01-4F0C-81A6-48D8ECDB8308}"/>
  <bookViews>
    <workbookView xWindow="-108" yWindow="-108" windowWidth="23256" windowHeight="12576" xr2:uid="{00000000-000D-0000-FFFF-FFFF00000000}"/>
  </bookViews>
  <sheets>
    <sheet name="declaratie" sheetId="4" r:id="rId1"/>
  </sheets>
  <definedNames>
    <definedName name="_xlnm._FilterDatabase" localSheetId="0" hidden="1">declaratie!$AE$26:$AH$30</definedName>
    <definedName name="_xlnm.Print_Area" localSheetId="0">declaratie!$A$1:$Q$56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4" l="1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C50" i="4"/>
  <c r="AC49" i="4"/>
  <c r="AC48" i="4"/>
  <c r="AC47" i="4"/>
  <c r="AC46" i="4"/>
  <c r="AC45" i="4"/>
  <c r="AD45" i="4" s="1"/>
  <c r="AC44" i="4"/>
  <c r="AC43" i="4"/>
  <c r="AC42" i="4"/>
  <c r="AC41" i="4"/>
  <c r="AC40" i="4"/>
  <c r="AD40" i="4" s="1"/>
  <c r="AC39" i="4"/>
  <c r="AC38" i="4"/>
  <c r="AC37" i="4"/>
  <c r="AC36" i="4"/>
  <c r="AD36" i="4" s="1"/>
  <c r="AC35" i="4"/>
  <c r="AC34" i="4"/>
  <c r="AC33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D49" i="4" l="1"/>
  <c r="AD37" i="4"/>
  <c r="AD47" i="4"/>
  <c r="AD44" i="4"/>
  <c r="AD48" i="4"/>
  <c r="AD33" i="4"/>
  <c r="AD41" i="4"/>
  <c r="AD34" i="4"/>
  <c r="AD42" i="4"/>
  <c r="AD50" i="4"/>
  <c r="AD39" i="4"/>
  <c r="AD35" i="4"/>
  <c r="AD43" i="4"/>
  <c r="AD38" i="4"/>
  <c r="AD46" i="4"/>
  <c r="D27" i="4"/>
  <c r="P36" i="4" l="1"/>
  <c r="O36" i="4"/>
  <c r="N36" i="4"/>
  <c r="P35" i="4"/>
  <c r="O35" i="4"/>
  <c r="N35" i="4"/>
  <c r="P34" i="4"/>
  <c r="O34" i="4"/>
  <c r="N34" i="4"/>
  <c r="P33" i="4"/>
  <c r="O33" i="4"/>
  <c r="N33" i="4"/>
  <c r="N37" i="4" l="1"/>
  <c r="O37" i="4"/>
  <c r="P37" i="4"/>
  <c r="N38" i="4"/>
  <c r="O38" i="4"/>
  <c r="P38" i="4"/>
  <c r="N39" i="4"/>
  <c r="O39" i="4"/>
  <c r="P39" i="4"/>
  <c r="N40" i="4"/>
  <c r="O40" i="4"/>
  <c r="P40" i="4"/>
  <c r="N41" i="4"/>
  <c r="O41" i="4"/>
  <c r="P41" i="4"/>
  <c r="N42" i="4"/>
  <c r="O42" i="4"/>
  <c r="P42" i="4"/>
  <c r="N43" i="4"/>
  <c r="O43" i="4"/>
  <c r="P43" i="4"/>
  <c r="N44" i="4"/>
  <c r="O44" i="4"/>
  <c r="P44" i="4"/>
  <c r="N45" i="4"/>
  <c r="O45" i="4"/>
  <c r="P45" i="4"/>
  <c r="N46" i="4"/>
  <c r="O46" i="4"/>
  <c r="P46" i="4"/>
  <c r="N47" i="4"/>
  <c r="O47" i="4"/>
  <c r="P47" i="4"/>
  <c r="N48" i="4"/>
  <c r="O48" i="4"/>
  <c r="P48" i="4"/>
  <c r="V35" i="4" l="1"/>
  <c r="Q33" i="4" l="1"/>
  <c r="P49" i="4" l="1"/>
  <c r="M9" i="4" l="1"/>
  <c r="Q35" i="4" l="1"/>
  <c r="Q37" i="4"/>
  <c r="Q39" i="4"/>
  <c r="Q41" i="4"/>
  <c r="Q43" i="4"/>
  <c r="Q45" i="4"/>
  <c r="Q47" i="4"/>
  <c r="Q49" i="4"/>
  <c r="Q34" i="4"/>
  <c r="Q40" i="4"/>
  <c r="Q42" i="4"/>
  <c r="Q44" i="4"/>
  <c r="Q48" i="4"/>
  <c r="Q36" i="4"/>
  <c r="Q38" i="4"/>
  <c r="Q46" i="4"/>
  <c r="D24" i="4" l="1"/>
  <c r="D25" i="4" s="1"/>
  <c r="O49" i="4" l="1"/>
  <c r="N49" i="4"/>
  <c r="Q50" i="4" l="1"/>
  <c r="Q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Dolphijn</author>
  </authors>
  <commentList>
    <comment ref="M19" authorId="0" shapeId="0" xr:uid="{00000000-0006-0000-0000-000001000000}">
      <text>
        <r>
          <rPr>
            <sz val="9"/>
            <color indexed="81"/>
            <rFont val="Tahoma"/>
            <family val="2"/>
          </rPr>
          <t>Maak een keuze uit de paars gearceerde kostendragers</t>
        </r>
      </text>
    </comment>
    <comment ref="M21" authorId="0" shapeId="0" xr:uid="{001368C7-0E20-4369-8E97-E84B03350761}">
      <text>
        <r>
          <rPr>
            <sz val="9"/>
            <color indexed="81"/>
            <rFont val="Tahoma"/>
            <family val="2"/>
          </rPr>
          <t>Maak een keuze uit de oranje gearceerde cursusnummers</t>
        </r>
      </text>
    </comment>
    <comment ref="D24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Wordt automatisch gevuld a.d.h.v. de declaratiedatum
</t>
        </r>
      </text>
    </comment>
    <comment ref="J33" authorId="0" shapeId="0" xr:uid="{2D81DCE8-19EF-4DA5-B274-6D6A04BAC502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34" authorId="0" shapeId="0" xr:uid="{224F582A-2DB4-4DEA-9C05-BF353E8BD74E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U34" authorId="0" shapeId="0" xr:uid="{00000000-0006-0000-0000-000004000000}">
      <text>
        <r>
          <rPr>
            <sz val="8"/>
            <color indexed="81"/>
            <rFont val="Tahoma"/>
            <family val="2"/>
          </rPr>
          <t>1 dagdeel/instructieblok</t>
        </r>
      </text>
    </comment>
    <comment ref="J35" authorId="0" shapeId="0" xr:uid="{85604715-F77B-4490-8187-BDAB1D0A2D19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36" authorId="0" shapeId="0" xr:uid="{AB222E41-9582-4C1A-8518-4BBD72A1A8E4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37" authorId="0" shapeId="0" xr:uid="{989B221E-99A1-4D90-91EC-602B7F79AC83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38" authorId="0" shapeId="0" xr:uid="{710FC20A-6032-484C-BB17-A437852981F9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39" authorId="0" shapeId="0" xr:uid="{E87D28A2-96DC-4B99-854C-2FC6E26AF084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0" authorId="0" shapeId="0" xr:uid="{46DAB04B-0488-4921-AED8-EF2645359B12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1" authorId="0" shapeId="0" xr:uid="{00B5E7BC-89EA-44E0-B509-04A7AA91FE90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2" authorId="0" shapeId="0" xr:uid="{C26C43AB-F936-4A75-8758-5FB115D0AF88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3" authorId="0" shapeId="0" xr:uid="{E17C6114-C29A-47B2-A2FC-386E034FB8BA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4" authorId="0" shapeId="0" xr:uid="{126FB461-CFA4-49C5-ABD4-F3492CDC0B98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5" authorId="0" shapeId="0" xr:uid="{E64A492C-43DA-42D3-AFD6-D9DDA8E79D21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6" authorId="0" shapeId="0" xr:uid="{3EFF2E97-9388-4AAC-9069-17332F87B66C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7" authorId="0" shapeId="0" xr:uid="{E207DD84-5C53-4388-8081-DBE7B44D85F2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8" authorId="0" shapeId="0" xr:uid="{8DFB8369-7D41-4235-B9C5-044F5F038962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  <comment ref="J49" authorId="0" shapeId="0" xr:uid="{D0F6274E-8308-4BB5-9A41-6B775FA2F931}">
      <text>
        <r>
          <rPr>
            <sz val="9"/>
            <color indexed="81"/>
            <rFont val="Tahoma"/>
            <family val="2"/>
          </rPr>
          <t xml:space="preserve">Vul hier het bedrag in bij declareren overige kosten
</t>
        </r>
      </text>
    </comment>
  </commentList>
</comments>
</file>

<file path=xl/sharedStrings.xml><?xml version="1.0" encoding="utf-8"?>
<sst xmlns="http://schemas.openxmlformats.org/spreadsheetml/2006/main" count="144" uniqueCount="134">
  <si>
    <t>Declaratieformulier</t>
  </si>
  <si>
    <t>keuze lijst  kostendragers</t>
  </si>
  <si>
    <t>keuze lijst  cursusnummers</t>
  </si>
  <si>
    <t>Niveau</t>
  </si>
  <si>
    <t>Juryopleidingen en jurybijscholingen niveau 1 t/m 4</t>
  </si>
  <si>
    <t>Juryopleiding</t>
  </si>
  <si>
    <t>Juryopleiding Trampolinespringen 1</t>
  </si>
  <si>
    <t>Functies:</t>
  </si>
  <si>
    <t>Email:  declaraties@kngu.nl</t>
  </si>
  <si>
    <t>Juryopleiding Trampolinespringen 2</t>
  </si>
  <si>
    <t>Juryopleiding Trampolinespringen 3</t>
  </si>
  <si>
    <t>Declaratie datum</t>
  </si>
  <si>
    <t>dd-mm-jjjj</t>
  </si>
  <si>
    <t>Juryopleiding Trampolinespringen 4</t>
  </si>
  <si>
    <t>Docent</t>
  </si>
  <si>
    <t>Juryopleiding Trampolinespringen HD</t>
  </si>
  <si>
    <t>Trajectcoach</t>
  </si>
  <si>
    <t>keuzelijst maanden</t>
  </si>
  <si>
    <t>Naam</t>
  </si>
  <si>
    <t>Bank nummer</t>
  </si>
  <si>
    <t>Juryopleiding Turnen Dames 1</t>
  </si>
  <si>
    <t>PVB Praktijk</t>
  </si>
  <si>
    <t>Adres</t>
  </si>
  <si>
    <t>Ten name van</t>
  </si>
  <si>
    <t>PVB Theorie</t>
  </si>
  <si>
    <t>jan</t>
  </si>
  <si>
    <t>Postcode  / Woonplaats</t>
  </si>
  <si>
    <t>feb</t>
  </si>
  <si>
    <t>Telefoon</t>
  </si>
  <si>
    <t>Juryopleiding Turnen Dames 2</t>
  </si>
  <si>
    <t>mrt</t>
  </si>
  <si>
    <t>Email adres</t>
  </si>
  <si>
    <t>Juryopleiding Turnen Dames 3</t>
  </si>
  <si>
    <t>apr</t>
  </si>
  <si>
    <t>Juryopleiding Acro Gymnastiek 2</t>
  </si>
  <si>
    <t>mei</t>
  </si>
  <si>
    <t>Functie(s)</t>
  </si>
  <si>
    <t>Juryopleiding Acro Gymnastiek 3</t>
  </si>
  <si>
    <t>jun</t>
  </si>
  <si>
    <t>declaratie over periode:</t>
  </si>
  <si>
    <t>Juryopleiding DMT 3</t>
  </si>
  <si>
    <t>Juryopleiding Turnen Heren 1</t>
  </si>
  <si>
    <t>jul</t>
  </si>
  <si>
    <t>van maand</t>
  </si>
  <si>
    <t>Aantal bijlagen</t>
  </si>
  <si>
    <t>Juryopleiding Groepsspringen 2</t>
  </si>
  <si>
    <t>Juryopleiding Turnen Heren 2</t>
  </si>
  <si>
    <t>aug</t>
  </si>
  <si>
    <t>t/m maand</t>
  </si>
  <si>
    <t>Juryopleiding Groepsspringen 3</t>
  </si>
  <si>
    <t>Juryopleiding Turnen Heren 3</t>
  </si>
  <si>
    <t>sep</t>
  </si>
  <si>
    <t>Kostenplaats nr.</t>
  </si>
  <si>
    <t>Juryopleiding Jazzdans 2</t>
  </si>
  <si>
    <t>okt</t>
  </si>
  <si>
    <t>Omschr. Juryopl./bijsch.</t>
  </si>
  <si>
    <t>Kostendrager nr.</t>
  </si>
  <si>
    <t>Juryopleiding Jazzdans 3</t>
  </si>
  <si>
    <t>nov</t>
  </si>
  <si>
    <t>Plaats juryopl./bijsch.</t>
  </si>
  <si>
    <t>te</t>
  </si>
  <si>
    <t>Juryopleiding Rhönradturnen 1</t>
  </si>
  <si>
    <t>dec</t>
  </si>
  <si>
    <t>Datum juryopl./bijsch.</t>
  </si>
  <si>
    <t>Cursusnummer</t>
  </si>
  <si>
    <t>Juryopleiding Rhönradturnen 2</t>
  </si>
  <si>
    <t>niveau</t>
  </si>
  <si>
    <t>Juryopleiding Rhönradturnen 3</t>
  </si>
  <si>
    <t xml:space="preserve">Juryopleiding Rhönradturnen 4 </t>
  </si>
  <si>
    <t>Declaratie nummer</t>
  </si>
  <si>
    <t>Juryopleiding Ritmische Gymn. 3</t>
  </si>
  <si>
    <t>kostendrager</t>
  </si>
  <si>
    <t xml:space="preserve">Referentie declaratie: </t>
  </si>
  <si>
    <t>Juryopleiding Ritmische Gymn. 4</t>
  </si>
  <si>
    <t>( 1 declaratieformulier per opleiding)</t>
  </si>
  <si>
    <t>Juryopleiding Teamgym 3</t>
  </si>
  <si>
    <t xml:space="preserve">Omschrijving declaratie: </t>
  </si>
  <si>
    <t xml:space="preserve">       keuze</t>
  </si>
  <si>
    <t>overige</t>
  </si>
  <si>
    <t>verplichte keuze</t>
  </si>
  <si>
    <t>kosten-</t>
  </si>
  <si>
    <t>totaal</t>
  </si>
  <si>
    <t>datum</t>
  </si>
  <si>
    <t>aantal</t>
  </si>
  <si>
    <t>cursist</t>
  </si>
  <si>
    <t>van - naar</t>
  </si>
  <si>
    <t xml:space="preserve">kosten </t>
  </si>
  <si>
    <t>grootboek</t>
  </si>
  <si>
    <t>plaats</t>
  </si>
  <si>
    <t>drager</t>
  </si>
  <si>
    <t>€</t>
  </si>
  <si>
    <t xml:space="preserve">keuzelijst vergoeding opleiding </t>
  </si>
  <si>
    <t>tarief</t>
  </si>
  <si>
    <t>hulpveld</t>
  </si>
  <si>
    <t>dd-mm-jj</t>
  </si>
  <si>
    <t>kilometers</t>
  </si>
  <si>
    <t>stuks/uur</t>
  </si>
  <si>
    <t>nummer</t>
  </si>
  <si>
    <t>niveau fase</t>
  </si>
  <si>
    <t>Omschrijving</t>
  </si>
  <si>
    <t xml:space="preserve"> € prijs</t>
  </si>
  <si>
    <t>vergoeding</t>
  </si>
  <si>
    <t>nr.</t>
  </si>
  <si>
    <t>activiteit nr</t>
  </si>
  <si>
    <t>cursus nr</t>
  </si>
  <si>
    <t>bedrag</t>
  </si>
  <si>
    <t>Per</t>
  </si>
  <si>
    <t>aantal x tarief</t>
  </si>
  <si>
    <t>44100 Lesuren</t>
  </si>
  <si>
    <t>uur</t>
  </si>
  <si>
    <t>44104 Voorbereidingsdagdeel</t>
  </si>
  <si>
    <t>dagdeel</t>
  </si>
  <si>
    <t>44102 Km vergoeding</t>
  </si>
  <si>
    <t>44104 Voorbereidingsuren</t>
  </si>
  <si>
    <t>44106 Verg. eigen app. (p/uur)</t>
  </si>
  <si>
    <t>44122 Nakijken theorietoets /praktijk examen</t>
  </si>
  <si>
    <t>per cursist</t>
  </si>
  <si>
    <t>44142 Ontwikkelvergoeding</t>
  </si>
  <si>
    <t>Opslaan en verzenden als PDF</t>
  </si>
  <si>
    <t>naar declaraties@KNGU.nl</t>
  </si>
  <si>
    <t xml:space="preserve">  totaal bedrag  €</t>
  </si>
  <si>
    <t>* Bijlagen toevoegen o.v.v. declaratie nummer</t>
  </si>
  <si>
    <t>jurybijscholing/brevetverlenging</t>
  </si>
  <si>
    <t>Advies en ontwikkeling</t>
  </si>
  <si>
    <t>Jurycursus internationaal</t>
  </si>
  <si>
    <t>Ontwikkelen jurycursus</t>
  </si>
  <si>
    <t>Actorenscholing jury</t>
  </si>
  <si>
    <t>44190 Overige kosten *</t>
  </si>
  <si>
    <t>Bijlage toevoegen</t>
  </si>
  <si>
    <t>overige kosten</t>
  </si>
  <si>
    <t>Datum digibijeenkomst</t>
  </si>
  <si>
    <t>Juryopleiding Dubbel Mini Trampoline 3</t>
  </si>
  <si>
    <t xml:space="preserve">Decl 2-2024: juryopleiding en bijscholingen </t>
  </si>
  <si>
    <t xml:space="preserve">KNGU, Papendallaan 60,  6816 VD  Arnhem  telefoon (088) 505 88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</si>
</sst>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d/mm/yy;@"/>
    <numFmt numFmtId="165" formatCode="[$-413]mmm/yy;@"/>
    <numFmt numFmtId="166" formatCode="00"/>
    <numFmt numFmtId="167" formatCode="0000000000"/>
    <numFmt numFmtId="168" formatCode="0000000"/>
    <numFmt numFmtId="169" formatCode="000000"/>
    <numFmt numFmtId="170" formatCode="#,##0.00_ ;\-#,##0.0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sz val="9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medium">
        <color indexed="64"/>
      </bottom>
      <diagonal/>
    </border>
    <border>
      <left/>
      <right style="medium">
        <color theme="0"/>
      </right>
      <top style="thin">
        <color auto="1"/>
      </top>
      <bottom/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1"/>
      </right>
      <top style="thin">
        <color auto="1"/>
      </top>
      <bottom style="medium">
        <color indexed="64"/>
      </bottom>
      <diagonal/>
    </border>
    <border>
      <left style="medium">
        <color theme="0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1"/>
      </right>
      <top style="thin">
        <color auto="1"/>
      </top>
      <bottom/>
      <diagonal/>
    </border>
    <border>
      <left style="medium">
        <color theme="0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2" fontId="3" fillId="0" borderId="7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6" xfId="0" applyBorder="1" applyProtection="1">
      <protection hidden="1"/>
    </xf>
    <xf numFmtId="0" fontId="6" fillId="0" borderId="0" xfId="0" applyFont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2" fontId="3" fillId="0" borderId="0" xfId="0" applyNumberFormat="1" applyFont="1" applyProtection="1">
      <protection hidden="1"/>
    </xf>
    <xf numFmtId="0" fontId="0" fillId="0" borderId="1" xfId="0" applyBorder="1" applyProtection="1">
      <protection hidden="1"/>
    </xf>
    <xf numFmtId="164" fontId="0" fillId="0" borderId="2" xfId="0" applyNumberFormat="1" applyBorder="1" applyProtection="1">
      <protection hidden="1"/>
    </xf>
    <xf numFmtId="0" fontId="6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6" fillId="0" borderId="4" xfId="0" applyNumberFormat="1" applyFont="1" applyBorder="1" applyProtection="1">
      <protection hidden="1"/>
    </xf>
    <xf numFmtId="164" fontId="6" fillId="0" borderId="0" xfId="0" applyNumberFormat="1" applyFont="1" applyProtection="1">
      <protection hidden="1"/>
    </xf>
    <xf numFmtId="3" fontId="6" fillId="0" borderId="0" xfId="0" applyNumberFormat="1" applyFont="1" applyProtection="1">
      <protection hidden="1"/>
    </xf>
    <xf numFmtId="0" fontId="3" fillId="0" borderId="5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3" fontId="2" fillId="0" borderId="10" xfId="0" applyNumberFormat="1" applyFont="1" applyBorder="1" applyProtection="1">
      <protection hidden="1"/>
    </xf>
    <xf numFmtId="164" fontId="2" fillId="0" borderId="12" xfId="0" applyNumberFormat="1" applyFont="1" applyBorder="1" applyProtection="1">
      <protection hidden="1"/>
    </xf>
    <xf numFmtId="0" fontId="2" fillId="0" borderId="12" xfId="0" applyFont="1" applyBorder="1" applyProtection="1">
      <protection hidden="1"/>
    </xf>
    <xf numFmtId="3" fontId="2" fillId="0" borderId="12" xfId="0" applyNumberFormat="1" applyFont="1" applyBorder="1" applyProtection="1">
      <protection hidden="1"/>
    </xf>
    <xf numFmtId="0" fontId="0" fillId="0" borderId="12" xfId="0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164" fontId="2" fillId="0" borderId="4" xfId="0" applyNumberFormat="1" applyFont="1" applyBorder="1" applyProtection="1">
      <protection hidden="1"/>
    </xf>
    <xf numFmtId="3" fontId="2" fillId="0" borderId="9" xfId="0" applyNumberFormat="1" applyFont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164" fontId="2" fillId="0" borderId="4" xfId="0" applyNumberFormat="1" applyFont="1" applyBorder="1" applyAlignment="1" applyProtection="1">
      <alignment horizontal="center"/>
      <protection hidden="1"/>
    </xf>
    <xf numFmtId="3" fontId="2" fillId="0" borderId="9" xfId="0" applyNumberFormat="1" applyFont="1" applyBorder="1" applyAlignment="1" applyProtection="1">
      <alignment horizontal="center"/>
      <protection hidden="1"/>
    </xf>
    <xf numFmtId="164" fontId="0" fillId="0" borderId="6" xfId="0" applyNumberFormat="1" applyBorder="1" applyProtection="1">
      <protection hidden="1"/>
    </xf>
    <xf numFmtId="3" fontId="1" fillId="0" borderId="6" xfId="0" applyNumberFormat="1" applyFont="1" applyBorder="1" applyProtection="1">
      <protection hidden="1"/>
    </xf>
    <xf numFmtId="43" fontId="3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10" xfId="0" applyFont="1" applyBorder="1" applyAlignment="1" applyProtection="1">
      <alignment horizontal="left"/>
      <protection hidden="1"/>
    </xf>
    <xf numFmtId="3" fontId="2" fillId="0" borderId="9" xfId="0" applyNumberFormat="1" applyFont="1" applyBorder="1" applyAlignment="1" applyProtection="1">
      <alignment horizontal="left"/>
      <protection hidden="1"/>
    </xf>
    <xf numFmtId="0" fontId="8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3" fontId="6" fillId="0" borderId="14" xfId="0" applyNumberFormat="1" applyFont="1" applyBorder="1" applyProtection="1">
      <protection hidden="1"/>
    </xf>
    <xf numFmtId="168" fontId="2" fillId="0" borderId="0" xfId="0" applyNumberFormat="1" applyFont="1" applyProtection="1">
      <protection hidden="1"/>
    </xf>
    <xf numFmtId="4" fontId="3" fillId="0" borderId="7" xfId="0" applyNumberFormat="1" applyFont="1" applyBorder="1" applyProtection="1">
      <protection hidden="1"/>
    </xf>
    <xf numFmtId="0" fontId="10" fillId="0" borderId="2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6" xfId="0" applyFont="1" applyBorder="1" applyProtection="1">
      <protection hidden="1"/>
    </xf>
    <xf numFmtId="0" fontId="15" fillId="0" borderId="0" xfId="0" applyFont="1" applyProtection="1">
      <protection hidden="1"/>
    </xf>
    <xf numFmtId="0" fontId="13" fillId="0" borderId="0" xfId="0" applyFont="1" applyProtection="1">
      <protection hidden="1"/>
    </xf>
    <xf numFmtId="166" fontId="15" fillId="0" borderId="0" xfId="0" applyNumberFormat="1" applyFo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164" fontId="16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0" fillId="6" borderId="6" xfId="0" applyFill="1" applyBorder="1" applyAlignment="1" applyProtection="1">
      <alignment horizontal="center"/>
      <protection locked="0"/>
    </xf>
    <xf numFmtId="3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1" fillId="0" borderId="6" xfId="0" applyNumberFormat="1" applyFont="1" applyBorder="1" applyProtection="1">
      <protection hidden="1"/>
    </xf>
    <xf numFmtId="164" fontId="3" fillId="7" borderId="15" xfId="0" applyNumberFormat="1" applyFont="1" applyFill="1" applyBorder="1" applyProtection="1">
      <protection locked="0"/>
    </xf>
    <xf numFmtId="17" fontId="10" fillId="6" borderId="8" xfId="0" applyNumberFormat="1" applyFont="1" applyFill="1" applyBorder="1" applyProtection="1">
      <protection locked="0" hidden="1"/>
    </xf>
    <xf numFmtId="164" fontId="4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7" borderId="15" xfId="0" applyFont="1" applyFill="1" applyBorder="1" applyProtection="1">
      <protection locked="0"/>
    </xf>
    <xf numFmtId="0" fontId="3" fillId="7" borderId="17" xfId="0" applyFont="1" applyFill="1" applyBorder="1" applyProtection="1">
      <protection locked="0"/>
    </xf>
    <xf numFmtId="0" fontId="3" fillId="7" borderId="16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Protection="1">
      <protection locked="0"/>
    </xf>
    <xf numFmtId="164" fontId="3" fillId="3" borderId="21" xfId="0" applyNumberFormat="1" applyFont="1" applyFill="1" applyBorder="1" applyProtection="1">
      <protection locked="0"/>
    </xf>
    <xf numFmtId="164" fontId="3" fillId="3" borderId="19" xfId="0" applyNumberFormat="1" applyFont="1" applyFill="1" applyBorder="1" applyProtection="1">
      <protection locked="0"/>
    </xf>
    <xf numFmtId="43" fontId="3" fillId="7" borderId="15" xfId="0" applyNumberFormat="1" applyFont="1" applyFill="1" applyBorder="1" applyProtection="1">
      <protection locked="0"/>
    </xf>
    <xf numFmtId="43" fontId="3" fillId="7" borderId="17" xfId="0" applyNumberFormat="1" applyFont="1" applyFill="1" applyBorder="1" applyProtection="1">
      <protection locked="0"/>
    </xf>
    <xf numFmtId="43" fontId="3" fillId="7" borderId="16" xfId="0" applyNumberFormat="1" applyFont="1" applyFill="1" applyBorder="1" applyProtection="1">
      <protection locked="0"/>
    </xf>
    <xf numFmtId="3" fontId="3" fillId="7" borderId="15" xfId="0" applyNumberFormat="1" applyFont="1" applyFill="1" applyBorder="1" applyProtection="1">
      <protection locked="0"/>
    </xf>
    <xf numFmtId="3" fontId="3" fillId="7" borderId="17" xfId="0" applyNumberFormat="1" applyFont="1" applyFill="1" applyBorder="1" applyProtection="1">
      <protection locked="0"/>
    </xf>
    <xf numFmtId="3" fontId="3" fillId="7" borderId="16" xfId="0" applyNumberFormat="1" applyFont="1" applyFill="1" applyBorder="1" applyProtection="1">
      <protection locked="0"/>
    </xf>
    <xf numFmtId="4" fontId="0" fillId="0" borderId="24" xfId="0" applyNumberFormat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164" fontId="6" fillId="0" borderId="25" xfId="0" applyNumberFormat="1" applyFont="1" applyBorder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170" fontId="3" fillId="0" borderId="0" xfId="0" applyNumberFormat="1" applyFont="1" applyProtection="1">
      <protection hidden="1"/>
    </xf>
    <xf numFmtId="0" fontId="18" fillId="8" borderId="26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left" vertical="center"/>
    </xf>
    <xf numFmtId="164" fontId="3" fillId="7" borderId="18" xfId="0" applyNumberFormat="1" applyFont="1" applyFill="1" applyBorder="1" applyProtection="1">
      <protection locked="0"/>
    </xf>
    <xf numFmtId="0" fontId="0" fillId="0" borderId="8" xfId="0" applyBorder="1"/>
    <xf numFmtId="0" fontId="0" fillId="0" borderId="15" xfId="0" applyBorder="1"/>
    <xf numFmtId="0" fontId="0" fillId="0" borderId="0" xfId="0" applyProtection="1">
      <protection hidden="1"/>
    </xf>
    <xf numFmtId="164" fontId="3" fillId="7" borderId="22" xfId="0" applyNumberFormat="1" applyFont="1" applyFill="1" applyBorder="1" applyProtection="1">
      <protection locked="0"/>
    </xf>
    <xf numFmtId="0" fontId="0" fillId="0" borderId="23" xfId="0" applyBorder="1"/>
    <xf numFmtId="0" fontId="0" fillId="0" borderId="16" xfId="0" applyBorder="1"/>
    <xf numFmtId="165" fontId="0" fillId="0" borderId="0" xfId="0" applyNumberFormat="1" applyProtection="1">
      <protection hidden="1"/>
    </xf>
    <xf numFmtId="165" fontId="9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6" xfId="0" applyBorder="1" applyProtection="1"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10" fillId="6" borderId="8" xfId="0" applyFont="1" applyFill="1" applyBorder="1" applyAlignment="1" applyProtection="1">
      <alignment horizontal="left"/>
      <protection locked="0" hidden="1"/>
    </xf>
    <xf numFmtId="14" fontId="10" fillId="6" borderId="8" xfId="0" applyNumberFormat="1" applyFont="1" applyFill="1" applyBorder="1" applyAlignment="1" applyProtection="1">
      <alignment horizontal="left"/>
      <protection locked="0"/>
    </xf>
    <xf numFmtId="0" fontId="10" fillId="6" borderId="8" xfId="0" applyFont="1" applyFill="1" applyBorder="1" applyAlignment="1" applyProtection="1">
      <alignment horizontal="left"/>
      <protection locked="0"/>
    </xf>
    <xf numFmtId="0" fontId="0" fillId="6" borderId="8" xfId="0" applyFill="1" applyBorder="1" applyAlignment="1" applyProtection="1">
      <alignment horizontal="center"/>
      <protection locked="0" hidden="1"/>
    </xf>
    <xf numFmtId="0" fontId="0" fillId="6" borderId="8" xfId="0" applyFill="1" applyBorder="1" applyAlignment="1">
      <alignment horizontal="center"/>
    </xf>
    <xf numFmtId="168" fontId="0" fillId="6" borderId="8" xfId="0" applyNumberFormat="1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hidden="1"/>
    </xf>
    <xf numFmtId="167" fontId="0" fillId="6" borderId="8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hidden="1"/>
    </xf>
    <xf numFmtId="41" fontId="0" fillId="6" borderId="8" xfId="0" applyNumberFormat="1" applyFill="1" applyBorder="1" applyAlignment="1" applyProtection="1">
      <alignment horizontal="left"/>
      <protection locked="0" hidden="1"/>
    </xf>
    <xf numFmtId="0" fontId="12" fillId="6" borderId="0" xfId="1" applyNumberFormat="1" applyFont="1" applyFill="1" applyAlignment="1" applyProtection="1">
      <protection locked="0"/>
    </xf>
    <xf numFmtId="0" fontId="10" fillId="6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0" borderId="0" xfId="0" applyFont="1" applyProtection="1">
      <protection hidden="1"/>
    </xf>
    <xf numFmtId="0" fontId="10" fillId="0" borderId="6" xfId="0" applyFont="1" applyBorder="1" applyAlignment="1" applyProtection="1">
      <alignment horizontal="left"/>
      <protection locked="0" hidden="1"/>
    </xf>
    <xf numFmtId="0" fontId="0" fillId="6" borderId="8" xfId="0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3" fillId="0" borderId="0" xfId="0" applyFont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1" fillId="8" borderId="0" xfId="0" applyFont="1" applyFill="1" applyAlignment="1" applyProtection="1">
      <alignment horizontal="left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487680</xdr:colOff>
      <xdr:row>0</xdr:row>
      <xdr:rowOff>60960</xdr:rowOff>
    </xdr:from>
    <xdr:to>
      <xdr:col>17</xdr:col>
      <xdr:colOff>12323</xdr:colOff>
      <xdr:row>3</xdr:row>
      <xdr:rowOff>175260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180" y="60960"/>
          <a:ext cx="1963043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L69"/>
  <sheetViews>
    <sheetView tabSelected="1" zoomScaleNormal="100" workbookViewId="0"/>
  </sheetViews>
  <sheetFormatPr defaultColWidth="9.109375" defaultRowHeight="14.4" x14ac:dyDescent="0.3"/>
  <cols>
    <col min="1" max="2" width="7.5546875" style="4" customWidth="1"/>
    <col min="3" max="3" width="7.6640625" style="2" customWidth="1"/>
    <col min="4" max="4" width="8" style="2" customWidth="1"/>
    <col min="5" max="6" width="4.109375" style="2" customWidth="1"/>
    <col min="7" max="8" width="7.5546875" style="2" customWidth="1"/>
    <col min="9" max="9" width="6.5546875" style="2" customWidth="1"/>
    <col min="10" max="10" width="7.5546875" style="2" customWidth="1"/>
    <col min="11" max="11" width="8.109375" style="2" customWidth="1"/>
    <col min="12" max="13" width="7.6640625" style="2" customWidth="1"/>
    <col min="14" max="15" width="8.88671875" style="2" customWidth="1"/>
    <col min="16" max="16" width="8.6640625" style="2" customWidth="1"/>
    <col min="17" max="17" width="9.109375" style="3" customWidth="1"/>
    <col min="18" max="18" width="2.88671875" style="3" customWidth="1"/>
    <col min="19" max="19" width="10" style="3" customWidth="1"/>
    <col min="20" max="20" width="33" style="3" bestFit="1" customWidth="1"/>
    <col min="21" max="21" width="9.5546875" style="3" customWidth="1"/>
    <col min="22" max="22" width="15.109375" style="3" bestFit="1" customWidth="1"/>
    <col min="23" max="23" width="30.44140625" style="3" customWidth="1"/>
    <col min="24" max="24" width="10" style="3" customWidth="1"/>
    <col min="25" max="25" width="27.33203125" style="3" bestFit="1" customWidth="1"/>
    <col min="26" max="26" width="10" style="3" customWidth="1"/>
    <col min="27" max="30" width="12.6640625" style="3" hidden="1" customWidth="1"/>
    <col min="31" max="31" width="13.109375" style="3" customWidth="1"/>
    <col min="32" max="32" width="9.109375" style="2" customWidth="1"/>
    <col min="33" max="33" width="2.88671875" style="2" customWidth="1"/>
    <col min="34" max="34" width="25.44140625" style="2" customWidth="1"/>
    <col min="35" max="35" width="9.109375" style="2" customWidth="1"/>
    <col min="36" max="36" width="6" style="2" customWidth="1"/>
    <col min="37" max="40" width="9.109375" style="2" customWidth="1"/>
    <col min="41" max="16384" width="9.109375" style="2"/>
  </cols>
  <sheetData>
    <row r="1" spans="1:38" ht="18" x14ac:dyDescent="0.35">
      <c r="A1" s="71" t="s">
        <v>0</v>
      </c>
      <c r="B1" s="71"/>
      <c r="C1" s="72"/>
      <c r="D1" s="73">
        <v>2</v>
      </c>
      <c r="E1" s="127">
        <v>2024</v>
      </c>
      <c r="F1" s="128"/>
      <c r="Q1" s="2"/>
      <c r="S1" s="134" t="s">
        <v>1</v>
      </c>
      <c r="T1" s="134"/>
      <c r="V1" s="135" t="s">
        <v>2</v>
      </c>
      <c r="W1" s="135"/>
      <c r="AD1" s="48"/>
      <c r="AE1" s="48" t="s">
        <v>3</v>
      </c>
      <c r="AF1" s="48"/>
      <c r="AG1" s="49"/>
      <c r="AH1" s="49"/>
      <c r="AI1" s="49"/>
      <c r="AJ1" s="49"/>
      <c r="AK1" s="49"/>
      <c r="AL1" s="49"/>
    </row>
    <row r="2" spans="1:38" x14ac:dyDescent="0.3">
      <c r="Q2" s="2"/>
      <c r="W2" s="48"/>
      <c r="AD2" s="48"/>
      <c r="AE2" s="48">
        <v>1</v>
      </c>
      <c r="AF2" s="48"/>
      <c r="AG2" s="49"/>
      <c r="AH2" s="49"/>
      <c r="AI2" s="49"/>
      <c r="AJ2" s="49"/>
      <c r="AK2" s="49"/>
      <c r="AL2" s="49"/>
    </row>
    <row r="3" spans="1:38" x14ac:dyDescent="0.3">
      <c r="A3" s="53" t="s">
        <v>4</v>
      </c>
      <c r="Q3" s="2"/>
      <c r="S3" s="94">
        <v>4901550</v>
      </c>
      <c r="T3" s="60" t="s">
        <v>5</v>
      </c>
      <c r="V3" s="99">
        <v>805093</v>
      </c>
      <c r="W3" s="100" t="s">
        <v>6</v>
      </c>
      <c r="Z3" s="97"/>
      <c r="AB3" s="48" t="s">
        <v>7</v>
      </c>
      <c r="AC3" s="48"/>
      <c r="AD3" s="48"/>
      <c r="AE3" s="48">
        <v>2</v>
      </c>
      <c r="AF3" s="48"/>
      <c r="AG3" s="49"/>
      <c r="AH3" s="49"/>
      <c r="AI3" s="49"/>
      <c r="AJ3" s="49"/>
      <c r="AK3" s="49"/>
      <c r="AL3" s="49"/>
    </row>
    <row r="4" spans="1:38" x14ac:dyDescent="0.3">
      <c r="A4" s="5"/>
      <c r="B4" s="2"/>
      <c r="K4" s="74" t="s">
        <v>8</v>
      </c>
      <c r="L4" s="74"/>
      <c r="M4" s="74"/>
      <c r="N4" s="74"/>
      <c r="Q4" s="2"/>
      <c r="S4" s="94">
        <v>4901551</v>
      </c>
      <c r="T4" s="60" t="s">
        <v>122</v>
      </c>
      <c r="V4" s="99">
        <v>805118</v>
      </c>
      <c r="W4" s="100" t="s">
        <v>9</v>
      </c>
      <c r="Z4" s="97"/>
      <c r="AB4" s="48"/>
      <c r="AC4" s="48"/>
      <c r="AD4" s="48"/>
      <c r="AE4" s="48">
        <v>3</v>
      </c>
      <c r="AF4" s="48"/>
      <c r="AG4" s="49"/>
      <c r="AH4" s="49"/>
      <c r="AI4" s="49"/>
      <c r="AJ4" s="49"/>
      <c r="AK4" s="49"/>
      <c r="AL4" s="49"/>
    </row>
    <row r="5" spans="1:38" x14ac:dyDescent="0.3">
      <c r="A5" s="2"/>
      <c r="B5" s="2"/>
      <c r="Q5" s="2"/>
      <c r="S5" s="94">
        <v>4901552</v>
      </c>
      <c r="T5" s="60" t="s">
        <v>123</v>
      </c>
      <c r="V5" s="99">
        <v>805171</v>
      </c>
      <c r="W5" s="100" t="s">
        <v>10</v>
      </c>
      <c r="Z5" s="97"/>
      <c r="AB5" s="48"/>
      <c r="AC5" s="48"/>
      <c r="AD5" s="48"/>
      <c r="AE5" s="48">
        <v>4</v>
      </c>
      <c r="AF5" s="48"/>
      <c r="AG5" s="49"/>
      <c r="AH5" s="49"/>
      <c r="AI5" s="49"/>
      <c r="AJ5" s="49"/>
      <c r="AK5" s="49"/>
      <c r="AL5" s="49"/>
    </row>
    <row r="6" spans="1:38" ht="20.100000000000001" customHeight="1" x14ac:dyDescent="0.3">
      <c r="A6" s="104" t="s">
        <v>11</v>
      </c>
      <c r="B6" s="104"/>
      <c r="C6" s="104"/>
      <c r="D6" s="115"/>
      <c r="E6" s="115"/>
      <c r="F6" s="115"/>
      <c r="G6" s="115"/>
      <c r="H6" s="115"/>
      <c r="I6" s="129" t="s">
        <v>12</v>
      </c>
      <c r="J6" s="129"/>
      <c r="K6" s="104"/>
      <c r="L6" s="104"/>
      <c r="Q6" s="2"/>
      <c r="S6" s="94">
        <v>4901553</v>
      </c>
      <c r="T6" s="60" t="s">
        <v>124</v>
      </c>
      <c r="V6" s="99">
        <v>805207</v>
      </c>
      <c r="W6" s="100" t="s">
        <v>13</v>
      </c>
      <c r="Z6" s="97"/>
      <c r="AB6" s="48" t="s">
        <v>14</v>
      </c>
      <c r="AC6" s="48"/>
      <c r="AD6" s="48"/>
      <c r="AE6" s="48"/>
      <c r="AF6" s="48"/>
      <c r="AG6" s="49"/>
      <c r="AH6" s="49"/>
      <c r="AI6" s="49"/>
      <c r="AJ6" s="49"/>
      <c r="AK6" s="49"/>
      <c r="AL6" s="49"/>
    </row>
    <row r="7" spans="1:38" ht="20.100000000000001" customHeight="1" x14ac:dyDescent="0.3">
      <c r="A7" s="104"/>
      <c r="B7" s="104"/>
      <c r="C7" s="104"/>
      <c r="D7" s="46"/>
      <c r="E7" s="46"/>
      <c r="F7" s="46"/>
      <c r="G7" s="46"/>
      <c r="H7" s="46"/>
      <c r="I7" s="104"/>
      <c r="J7" s="104"/>
      <c r="K7" s="104"/>
      <c r="L7" s="104"/>
      <c r="Q7" s="2"/>
      <c r="S7" s="94">
        <v>4901601</v>
      </c>
      <c r="T7" s="60" t="s">
        <v>126</v>
      </c>
      <c r="V7" s="99">
        <v>805109</v>
      </c>
      <c r="W7" s="100" t="s">
        <v>15</v>
      </c>
      <c r="Z7" s="97"/>
      <c r="AB7" s="48" t="s">
        <v>16</v>
      </c>
      <c r="AC7" s="48"/>
      <c r="AD7" s="48"/>
      <c r="AE7" s="48" t="s">
        <v>17</v>
      </c>
      <c r="AF7" s="48"/>
      <c r="AG7" s="49"/>
      <c r="AH7" s="49"/>
      <c r="AI7" s="49"/>
      <c r="AJ7" s="49"/>
      <c r="AK7" s="49"/>
      <c r="AL7" s="49"/>
    </row>
    <row r="8" spans="1:38" ht="20.100000000000001" customHeight="1" x14ac:dyDescent="0.3">
      <c r="A8" s="104" t="s">
        <v>18</v>
      </c>
      <c r="B8" s="104"/>
      <c r="C8" s="104"/>
      <c r="D8" s="116"/>
      <c r="E8" s="116"/>
      <c r="F8" s="116"/>
      <c r="G8" s="116"/>
      <c r="H8" s="116"/>
      <c r="I8" s="104"/>
      <c r="J8" s="104"/>
      <c r="K8" s="104" t="s">
        <v>19</v>
      </c>
      <c r="L8" s="104"/>
      <c r="M8" s="122"/>
      <c r="N8" s="122"/>
      <c r="O8" s="122"/>
      <c r="P8" s="122"/>
      <c r="Q8" s="6"/>
      <c r="S8" s="94">
        <v>4901853</v>
      </c>
      <c r="T8" s="60" t="s">
        <v>125</v>
      </c>
      <c r="V8" s="99">
        <v>805092</v>
      </c>
      <c r="W8" s="100" t="s">
        <v>20</v>
      </c>
      <c r="Z8" s="97"/>
      <c r="AB8" s="48" t="s">
        <v>21</v>
      </c>
      <c r="AC8" s="48"/>
      <c r="AD8" s="50"/>
      <c r="AE8" s="48"/>
      <c r="AF8" s="48"/>
      <c r="AG8" s="49"/>
      <c r="AH8" s="49"/>
      <c r="AI8" s="49"/>
      <c r="AJ8" s="49"/>
      <c r="AK8" s="49"/>
      <c r="AL8" s="49"/>
    </row>
    <row r="9" spans="1:38" ht="20.100000000000001" customHeight="1" x14ac:dyDescent="0.3">
      <c r="A9" s="104" t="s">
        <v>22</v>
      </c>
      <c r="B9" s="104"/>
      <c r="C9" s="104"/>
      <c r="D9" s="116"/>
      <c r="E9" s="116"/>
      <c r="F9" s="116"/>
      <c r="G9" s="116"/>
      <c r="H9" s="116"/>
      <c r="I9" s="104"/>
      <c r="J9" s="104"/>
      <c r="K9" s="104" t="s">
        <v>23</v>
      </c>
      <c r="L9" s="104"/>
      <c r="M9" s="124">
        <f>D8</f>
        <v>0</v>
      </c>
      <c r="N9" s="124"/>
      <c r="O9" s="124"/>
      <c r="P9" s="124"/>
      <c r="Q9" s="2"/>
      <c r="V9" s="99">
        <v>805094</v>
      </c>
      <c r="W9" s="100" t="s">
        <v>29</v>
      </c>
      <c r="Z9" s="97"/>
      <c r="AB9" s="48" t="s">
        <v>24</v>
      </c>
      <c r="AC9" s="48"/>
      <c r="AD9" s="50"/>
      <c r="AE9" s="48" t="s">
        <v>25</v>
      </c>
      <c r="AF9" s="48"/>
      <c r="AG9" s="49"/>
      <c r="AH9" s="49"/>
      <c r="AI9" s="49"/>
      <c r="AJ9" s="49"/>
      <c r="AK9" s="49"/>
      <c r="AL9" s="49"/>
    </row>
    <row r="10" spans="1:38" ht="20.100000000000001" customHeight="1" x14ac:dyDescent="0.3">
      <c r="A10" s="104" t="s">
        <v>26</v>
      </c>
      <c r="B10" s="104"/>
      <c r="C10" s="104"/>
      <c r="D10" s="131"/>
      <c r="E10" s="132"/>
      <c r="F10" s="132"/>
      <c r="G10" s="132"/>
      <c r="H10" s="132"/>
      <c r="I10" s="104"/>
      <c r="J10" s="104"/>
      <c r="K10" s="104"/>
      <c r="L10" s="104"/>
      <c r="M10" s="123"/>
      <c r="N10" s="123"/>
      <c r="O10" s="123"/>
      <c r="P10" s="123"/>
      <c r="Q10" s="6"/>
      <c r="S10" s="135" t="s">
        <v>2</v>
      </c>
      <c r="T10" s="135"/>
      <c r="V10" s="99">
        <v>805138</v>
      </c>
      <c r="W10" s="100" t="s">
        <v>32</v>
      </c>
      <c r="Z10" s="97"/>
      <c r="AB10" s="48"/>
      <c r="AC10" s="48"/>
      <c r="AD10" s="50"/>
      <c r="AE10" s="48" t="s">
        <v>27</v>
      </c>
      <c r="AF10" s="48"/>
      <c r="AG10" s="49"/>
      <c r="AH10" s="49"/>
      <c r="AI10" s="49"/>
      <c r="AJ10" s="49"/>
      <c r="AK10" s="49"/>
      <c r="AL10" s="49"/>
    </row>
    <row r="11" spans="1:38" ht="20.100000000000001" customHeight="1" x14ac:dyDescent="0.3">
      <c r="A11" s="104" t="s">
        <v>28</v>
      </c>
      <c r="B11" s="104"/>
      <c r="C11" s="104"/>
      <c r="D11" s="116"/>
      <c r="E11" s="116"/>
      <c r="F11" s="116"/>
      <c r="G11" s="116"/>
      <c r="H11" s="116"/>
      <c r="I11" s="104"/>
      <c r="J11" s="104"/>
      <c r="Q11" s="2"/>
      <c r="V11" s="99">
        <v>805074</v>
      </c>
      <c r="W11" s="100" t="s">
        <v>41</v>
      </c>
      <c r="Z11" s="97"/>
      <c r="AD11" s="50"/>
      <c r="AE11" s="48" t="s">
        <v>30</v>
      </c>
      <c r="AF11" s="48"/>
      <c r="AG11" s="49"/>
      <c r="AH11" s="49"/>
      <c r="AI11" s="49"/>
      <c r="AJ11" s="49"/>
      <c r="AK11" s="49"/>
      <c r="AL11" s="49"/>
    </row>
    <row r="12" spans="1:38" ht="20.100000000000001" customHeight="1" x14ac:dyDescent="0.3">
      <c r="A12" s="104" t="s">
        <v>31</v>
      </c>
      <c r="B12" s="104"/>
      <c r="C12" s="104"/>
      <c r="D12" s="125"/>
      <c r="E12" s="126"/>
      <c r="F12" s="126"/>
      <c r="G12" s="126"/>
      <c r="H12" s="126"/>
      <c r="I12" s="104"/>
      <c r="J12" s="104"/>
      <c r="M12" s="121"/>
      <c r="N12" s="121"/>
      <c r="O12" s="121"/>
      <c r="P12" s="121"/>
      <c r="Q12" s="2"/>
      <c r="S12" s="99">
        <v>805170</v>
      </c>
      <c r="T12" s="100" t="s">
        <v>34</v>
      </c>
      <c r="V12" s="99">
        <v>805141</v>
      </c>
      <c r="W12" s="100" t="s">
        <v>46</v>
      </c>
      <c r="Z12" s="97"/>
      <c r="AD12" s="50"/>
      <c r="AE12" s="48" t="s">
        <v>33</v>
      </c>
      <c r="AF12" s="48"/>
      <c r="AG12" s="49"/>
      <c r="AH12" s="49"/>
      <c r="AI12" s="49"/>
      <c r="AJ12" s="49"/>
      <c r="AK12" s="49"/>
      <c r="AL12" s="49"/>
    </row>
    <row r="13" spans="1:38" ht="20.100000000000001" customHeight="1" x14ac:dyDescent="0.3">
      <c r="A13" s="104"/>
      <c r="B13" s="104"/>
      <c r="C13" s="104"/>
      <c r="D13" s="46"/>
      <c r="E13" s="46"/>
      <c r="F13" s="46"/>
      <c r="G13" s="46"/>
      <c r="H13" s="46"/>
      <c r="I13" s="104"/>
      <c r="J13" s="104"/>
      <c r="P13" s="41"/>
      <c r="Q13" s="2"/>
      <c r="S13" s="99">
        <v>805135</v>
      </c>
      <c r="T13" s="100" t="s">
        <v>37</v>
      </c>
      <c r="V13" s="99">
        <v>805206</v>
      </c>
      <c r="W13" s="100" t="s">
        <v>50</v>
      </c>
      <c r="Z13" s="97"/>
      <c r="AD13" s="50"/>
      <c r="AE13" s="48" t="s">
        <v>35</v>
      </c>
      <c r="AF13" s="48"/>
      <c r="AG13" s="49"/>
      <c r="AH13" s="49"/>
      <c r="AI13" s="49"/>
      <c r="AJ13" s="49"/>
      <c r="AK13" s="49"/>
      <c r="AL13" s="49"/>
    </row>
    <row r="14" spans="1:38" ht="20.100000000000001" customHeight="1" x14ac:dyDescent="0.3">
      <c r="A14" s="104" t="s">
        <v>36</v>
      </c>
      <c r="B14" s="104"/>
      <c r="C14" s="104"/>
      <c r="D14" s="116"/>
      <c r="E14" s="116"/>
      <c r="F14" s="116"/>
      <c r="G14" s="116"/>
      <c r="H14" s="116"/>
      <c r="I14" s="104"/>
      <c r="J14" s="104"/>
      <c r="Q14" s="2"/>
      <c r="S14" s="99">
        <v>805131</v>
      </c>
      <c r="T14" s="100" t="s">
        <v>131</v>
      </c>
      <c r="AD14" s="50"/>
      <c r="AE14" s="48" t="s">
        <v>38</v>
      </c>
      <c r="AF14" s="48"/>
      <c r="AG14" s="49"/>
      <c r="AH14" s="49"/>
      <c r="AI14" s="49"/>
      <c r="AJ14" s="49"/>
      <c r="AK14" s="49"/>
      <c r="AL14" s="49"/>
    </row>
    <row r="15" spans="1:38" ht="20.100000000000001" customHeight="1" x14ac:dyDescent="0.3">
      <c r="A15" s="129" t="s">
        <v>39</v>
      </c>
      <c r="B15" s="129"/>
      <c r="C15" s="129"/>
      <c r="D15" s="45"/>
      <c r="E15" s="45"/>
      <c r="F15" s="45"/>
      <c r="G15" s="45"/>
      <c r="H15" s="45"/>
      <c r="I15" s="104"/>
      <c r="J15" s="104"/>
      <c r="K15" s="104"/>
      <c r="L15" s="104"/>
      <c r="Q15" s="2"/>
      <c r="S15" s="99">
        <v>805131</v>
      </c>
      <c r="T15" s="100" t="s">
        <v>40</v>
      </c>
      <c r="AD15" s="50"/>
      <c r="AE15" s="48" t="s">
        <v>42</v>
      </c>
      <c r="AF15" s="48"/>
      <c r="AG15" s="49"/>
      <c r="AH15" s="49"/>
      <c r="AI15" s="49"/>
      <c r="AJ15" s="49"/>
      <c r="AK15" s="49"/>
      <c r="AL15" s="49"/>
    </row>
    <row r="16" spans="1:38" ht="20.100000000000001" customHeight="1" x14ac:dyDescent="0.3">
      <c r="A16" s="104" t="s">
        <v>43</v>
      </c>
      <c r="B16" s="104"/>
      <c r="C16" s="104"/>
      <c r="D16" s="70"/>
      <c r="E16" s="130"/>
      <c r="F16" s="130"/>
      <c r="G16" s="130"/>
      <c r="H16" s="130"/>
      <c r="I16" s="104"/>
      <c r="J16" s="104"/>
      <c r="K16" s="104" t="s">
        <v>44</v>
      </c>
      <c r="L16" s="104"/>
      <c r="M16" s="117"/>
      <c r="N16" s="117"/>
      <c r="Q16" s="2"/>
      <c r="S16" s="99">
        <v>805184</v>
      </c>
      <c r="T16" s="100" t="s">
        <v>45</v>
      </c>
      <c r="AD16" s="50"/>
      <c r="AE16" s="48" t="s">
        <v>47</v>
      </c>
      <c r="AF16" s="48"/>
      <c r="AG16" s="49"/>
      <c r="AH16" s="49"/>
      <c r="AI16" s="49"/>
      <c r="AJ16" s="49"/>
      <c r="AK16" s="49"/>
      <c r="AL16" s="49"/>
    </row>
    <row r="17" spans="1:38" ht="20.100000000000001" customHeight="1" x14ac:dyDescent="0.3">
      <c r="A17" s="104" t="s">
        <v>48</v>
      </c>
      <c r="B17" s="104"/>
      <c r="C17" s="104"/>
      <c r="D17" s="70"/>
      <c r="E17" s="114"/>
      <c r="F17" s="114"/>
      <c r="G17" s="114"/>
      <c r="H17" s="114"/>
      <c r="I17" s="104"/>
      <c r="J17" s="104"/>
      <c r="K17" s="104"/>
      <c r="L17" s="104"/>
      <c r="Q17" s="2"/>
      <c r="S17" s="99">
        <v>805185</v>
      </c>
      <c r="T17" s="100" t="s">
        <v>49</v>
      </c>
      <c r="AD17" s="50"/>
      <c r="AE17" s="48" t="s">
        <v>51</v>
      </c>
      <c r="AF17" s="48"/>
      <c r="AG17" s="49"/>
      <c r="AH17" s="49"/>
      <c r="AI17" s="49"/>
      <c r="AJ17" s="49"/>
      <c r="AK17" s="49"/>
      <c r="AL17" s="49"/>
    </row>
    <row r="18" spans="1:38" ht="20.100000000000001" customHeight="1" x14ac:dyDescent="0.3">
      <c r="A18" s="104"/>
      <c r="B18" s="104"/>
      <c r="C18" s="104"/>
      <c r="D18" s="47"/>
      <c r="E18" s="47"/>
      <c r="F18" s="47"/>
      <c r="G18" s="47"/>
      <c r="H18" s="47"/>
      <c r="I18" s="104"/>
      <c r="J18" s="104"/>
      <c r="K18" s="112" t="s">
        <v>52</v>
      </c>
      <c r="L18" s="112"/>
      <c r="M18" s="118">
        <v>901790</v>
      </c>
      <c r="N18" s="118"/>
      <c r="O18" s="3"/>
      <c r="S18" s="99">
        <v>804102</v>
      </c>
      <c r="T18" s="100" t="s">
        <v>53</v>
      </c>
      <c r="AD18" s="50"/>
      <c r="AE18" s="48" t="s">
        <v>54</v>
      </c>
      <c r="AF18" s="48"/>
      <c r="AG18" s="49"/>
      <c r="AH18" s="49"/>
      <c r="AI18" s="49"/>
      <c r="AJ18" s="49"/>
      <c r="AK18" s="49"/>
      <c r="AL18" s="49"/>
    </row>
    <row r="19" spans="1:38" ht="20.100000000000001" customHeight="1" x14ac:dyDescent="0.3">
      <c r="A19" s="104" t="s">
        <v>55</v>
      </c>
      <c r="B19" s="104"/>
      <c r="C19" s="104"/>
      <c r="D19" s="115"/>
      <c r="E19" s="116"/>
      <c r="F19" s="116"/>
      <c r="G19" s="116"/>
      <c r="H19" s="116"/>
      <c r="I19" s="104"/>
      <c r="J19" s="104"/>
      <c r="K19" s="113" t="s">
        <v>56</v>
      </c>
      <c r="L19" s="113"/>
      <c r="M19" s="119"/>
      <c r="N19" s="119"/>
      <c r="O19" s="3"/>
      <c r="Q19" s="2"/>
      <c r="S19" s="99">
        <v>804103</v>
      </c>
      <c r="T19" s="100" t="s">
        <v>57</v>
      </c>
      <c r="AD19" s="50"/>
      <c r="AE19" s="48" t="s">
        <v>58</v>
      </c>
      <c r="AF19" s="48"/>
      <c r="AG19" s="49"/>
      <c r="AH19" s="49"/>
      <c r="AI19" s="49"/>
      <c r="AJ19" s="49"/>
      <c r="AK19" s="49"/>
      <c r="AL19" s="49"/>
    </row>
    <row r="20" spans="1:38" ht="20.100000000000001" customHeight="1" x14ac:dyDescent="0.3">
      <c r="A20" s="121" t="s">
        <v>59</v>
      </c>
      <c r="B20" s="121"/>
      <c r="C20" s="121" t="s">
        <v>60</v>
      </c>
      <c r="D20" s="116"/>
      <c r="E20" s="116"/>
      <c r="F20" s="116"/>
      <c r="G20" s="116"/>
      <c r="H20" s="116"/>
      <c r="I20" s="104"/>
      <c r="J20" s="104"/>
      <c r="K20" s="104"/>
      <c r="L20" s="104"/>
      <c r="O20" s="3"/>
      <c r="P20" s="9"/>
      <c r="Q20" s="2"/>
      <c r="S20" s="99">
        <v>804096</v>
      </c>
      <c r="T20" s="100" t="s">
        <v>61</v>
      </c>
      <c r="AD20" s="48"/>
      <c r="AE20" s="48" t="s">
        <v>62</v>
      </c>
      <c r="AF20" s="48"/>
      <c r="AG20" s="49"/>
      <c r="AH20" s="49"/>
      <c r="AI20" s="49"/>
      <c r="AJ20" s="49"/>
      <c r="AK20" s="49"/>
      <c r="AL20" s="49"/>
    </row>
    <row r="21" spans="1:38" ht="20.100000000000001" customHeight="1" x14ac:dyDescent="0.3">
      <c r="A21" s="104" t="s">
        <v>63</v>
      </c>
      <c r="B21" s="104"/>
      <c r="C21" s="104"/>
      <c r="D21" s="115"/>
      <c r="E21" s="116"/>
      <c r="F21" s="116"/>
      <c r="G21" s="116"/>
      <c r="H21" s="116"/>
      <c r="I21" s="129"/>
      <c r="J21" s="129"/>
      <c r="K21" s="104" t="s">
        <v>64</v>
      </c>
      <c r="L21" s="104"/>
      <c r="M21" s="120"/>
      <c r="N21" s="120"/>
      <c r="O21" s="3"/>
      <c r="S21" s="99">
        <v>804097</v>
      </c>
      <c r="T21" s="100" t="s">
        <v>65</v>
      </c>
      <c r="AD21" s="48"/>
      <c r="AE21" s="48"/>
      <c r="AF21" s="48"/>
      <c r="AG21" s="49"/>
      <c r="AH21" s="49"/>
      <c r="AI21" s="49"/>
      <c r="AJ21" s="49"/>
      <c r="AK21" s="49"/>
      <c r="AL21" s="49"/>
    </row>
    <row r="22" spans="1:38" ht="20.100000000000001" customHeight="1" x14ac:dyDescent="0.3">
      <c r="A22" s="104" t="s">
        <v>130</v>
      </c>
      <c r="B22" s="104"/>
      <c r="C22" s="104"/>
      <c r="D22" s="115"/>
      <c r="E22" s="116"/>
      <c r="F22" s="116"/>
      <c r="G22" s="116"/>
      <c r="H22" s="116"/>
      <c r="I22" s="104"/>
      <c r="J22" s="104"/>
      <c r="K22" s="104" t="s">
        <v>66</v>
      </c>
      <c r="L22" s="104"/>
      <c r="M22" s="61"/>
      <c r="Q22" s="2"/>
      <c r="S22" s="99">
        <v>804098</v>
      </c>
      <c r="T22" s="100" t="s">
        <v>67</v>
      </c>
      <c r="AD22" s="48"/>
      <c r="AE22" s="49"/>
      <c r="AF22" s="49"/>
      <c r="AG22" s="49"/>
      <c r="AH22" s="49"/>
      <c r="AI22" s="49"/>
      <c r="AJ22" s="49"/>
      <c r="AK22" s="49"/>
      <c r="AL22" s="49"/>
    </row>
    <row r="23" spans="1:38" ht="20.100000000000001" customHeight="1" x14ac:dyDescent="0.3">
      <c r="A23" s="104"/>
      <c r="B23" s="104"/>
      <c r="C23" s="104"/>
      <c r="D23" s="10"/>
      <c r="E23" s="10"/>
      <c r="F23" s="10"/>
      <c r="G23" s="9"/>
      <c r="H23" s="9"/>
      <c r="I23" s="104"/>
      <c r="J23" s="104"/>
      <c r="K23" s="9"/>
      <c r="O23" s="9"/>
      <c r="Q23" s="2"/>
      <c r="S23" s="99">
        <v>804099</v>
      </c>
      <c r="T23" s="100" t="s">
        <v>68</v>
      </c>
      <c r="AD23" s="48"/>
      <c r="AE23" s="49"/>
      <c r="AF23" s="49"/>
      <c r="AG23" s="49"/>
      <c r="AH23" s="49"/>
      <c r="AI23" s="49"/>
      <c r="AJ23" s="49"/>
      <c r="AK23" s="49"/>
      <c r="AL23" s="49"/>
    </row>
    <row r="24" spans="1:38" ht="20.100000000000001" customHeight="1" x14ac:dyDescent="0.3">
      <c r="A24" s="104" t="s">
        <v>69</v>
      </c>
      <c r="B24" s="104"/>
      <c r="C24" s="104"/>
      <c r="D24" s="40">
        <f>ROUND(D6,0)</f>
        <v>0</v>
      </c>
      <c r="E24" s="10"/>
      <c r="F24" s="10"/>
      <c r="G24" s="9"/>
      <c r="H24" s="9"/>
      <c r="I24" s="104"/>
      <c r="J24" s="104"/>
      <c r="K24" s="9"/>
      <c r="O24" s="9"/>
      <c r="Q24" s="2"/>
      <c r="S24" s="99">
        <v>804100</v>
      </c>
      <c r="T24" s="100" t="s">
        <v>70</v>
      </c>
      <c r="AD24" s="48"/>
      <c r="AE24" s="49" t="s">
        <v>71</v>
      </c>
      <c r="AF24" s="49"/>
      <c r="AG24" s="49"/>
      <c r="AH24" s="49"/>
      <c r="AI24" s="49"/>
      <c r="AJ24" s="49"/>
      <c r="AK24" s="49"/>
      <c r="AL24" s="49"/>
    </row>
    <row r="25" spans="1:38" ht="20.100000000000001" customHeight="1" x14ac:dyDescent="0.3">
      <c r="A25" s="104" t="s">
        <v>72</v>
      </c>
      <c r="B25" s="104"/>
      <c r="C25" s="104"/>
      <c r="D25" s="108" t="str">
        <f>CONCATENATE("DECL.",D24," ",D16," t/m ",D17," ",E17)</f>
        <v xml:space="preserve">DECL.0  t/m  </v>
      </c>
      <c r="E25" s="104"/>
      <c r="F25" s="104"/>
      <c r="G25" s="104"/>
      <c r="H25" s="104"/>
      <c r="I25" s="104"/>
      <c r="J25" s="104"/>
      <c r="K25" s="9"/>
      <c r="Q25" s="2"/>
      <c r="S25" s="99">
        <v>804101</v>
      </c>
      <c r="T25" s="100" t="s">
        <v>73</v>
      </c>
      <c r="AE25" s="2"/>
    </row>
    <row r="26" spans="1:38" ht="20.100000000000001" customHeight="1" x14ac:dyDescent="0.3">
      <c r="A26" s="111"/>
      <c r="B26" s="111"/>
      <c r="C26" s="111"/>
      <c r="D26" s="111"/>
      <c r="E26" s="111"/>
      <c r="F26" s="111"/>
      <c r="G26" s="111"/>
      <c r="H26" s="111"/>
      <c r="I26" s="104"/>
      <c r="J26" s="104"/>
      <c r="M26" s="2" t="s">
        <v>74</v>
      </c>
      <c r="Q26" s="2"/>
      <c r="S26" s="99">
        <v>805176</v>
      </c>
      <c r="T26" s="100" t="s">
        <v>75</v>
      </c>
      <c r="AE26" s="2"/>
      <c r="AG26" s="3"/>
      <c r="AH26" s="3"/>
    </row>
    <row r="27" spans="1:38" ht="15.6" x14ac:dyDescent="0.3">
      <c r="A27" s="12" t="s">
        <v>76</v>
      </c>
      <c r="B27" s="13"/>
      <c r="C27" s="7"/>
      <c r="D27" s="109" t="str">
        <f>LEFT(CONCATENATE("",D8," ",D16,"-",D17,"'",E17-2000," ",D19," ",D20),45)</f>
        <v xml:space="preserve"> -'-2000  </v>
      </c>
      <c r="E27" s="110"/>
      <c r="F27" s="110"/>
      <c r="G27" s="110"/>
      <c r="H27" s="110"/>
      <c r="I27" s="110"/>
      <c r="J27" s="110"/>
      <c r="K27" s="110"/>
      <c r="L27" s="45"/>
      <c r="M27" s="14"/>
      <c r="N27" s="14"/>
      <c r="O27" s="14"/>
      <c r="P27" s="14"/>
      <c r="Q27" s="15"/>
      <c r="AE27" s="2"/>
      <c r="AG27" s="3"/>
      <c r="AH27" s="3"/>
    </row>
    <row r="28" spans="1:38" x14ac:dyDescent="0.3">
      <c r="A28" s="16"/>
      <c r="B28" s="18"/>
      <c r="C28" s="17"/>
      <c r="D28" s="104"/>
      <c r="E28" s="104"/>
      <c r="F28" s="104"/>
      <c r="G28" s="104"/>
      <c r="H28" s="104"/>
      <c r="I28" s="104"/>
      <c r="J28" s="104"/>
      <c r="K28" s="104"/>
      <c r="M28" s="9"/>
      <c r="N28" s="9"/>
      <c r="O28" s="9"/>
      <c r="P28" s="9"/>
      <c r="Q28" s="19"/>
      <c r="AE28" s="2"/>
      <c r="AG28" s="3"/>
      <c r="AH28" s="3"/>
    </row>
    <row r="29" spans="1:38" ht="15" thickBot="1" x14ac:dyDescent="0.35">
      <c r="A29" s="93"/>
      <c r="B29" s="42"/>
      <c r="C29" s="17"/>
      <c r="D29" s="9"/>
      <c r="E29" s="9"/>
      <c r="F29" s="9"/>
      <c r="G29" s="18"/>
      <c r="H29" s="9"/>
      <c r="I29" s="9"/>
      <c r="J29" s="9"/>
      <c r="K29" s="9"/>
      <c r="L29" s="9"/>
      <c r="M29" s="9"/>
      <c r="N29" s="9"/>
      <c r="O29" s="9"/>
      <c r="P29" s="9"/>
      <c r="Q29" s="19"/>
      <c r="V29" s="54"/>
      <c r="W29" s="54"/>
      <c r="AE29" s="2"/>
      <c r="AG29" s="3"/>
      <c r="AH29" s="3"/>
    </row>
    <row r="30" spans="1:38" ht="15" thickTop="1" x14ac:dyDescent="0.3">
      <c r="A30" s="20"/>
      <c r="B30" s="21"/>
      <c r="C30" s="22"/>
      <c r="D30" s="22"/>
      <c r="E30" s="23" t="s">
        <v>77</v>
      </c>
      <c r="F30" s="23"/>
      <c r="G30" s="24"/>
      <c r="H30" s="23"/>
      <c r="I30" s="25"/>
      <c r="J30" s="36" t="s">
        <v>78</v>
      </c>
      <c r="K30" s="38" t="s">
        <v>79</v>
      </c>
      <c r="L30" s="39"/>
      <c r="M30" s="39"/>
      <c r="N30" s="56" t="s">
        <v>80</v>
      </c>
      <c r="O30" s="56" t="s">
        <v>80</v>
      </c>
      <c r="P30" s="57"/>
      <c r="Q30" s="26" t="s">
        <v>81</v>
      </c>
      <c r="AE30" s="2"/>
      <c r="AG30" s="3"/>
      <c r="AH30" s="3"/>
    </row>
    <row r="31" spans="1:38" x14ac:dyDescent="0.3">
      <c r="A31" s="27" t="s">
        <v>82</v>
      </c>
      <c r="B31" s="28" t="s">
        <v>83</v>
      </c>
      <c r="C31" s="6" t="s">
        <v>83</v>
      </c>
      <c r="D31" s="6" t="s">
        <v>84</v>
      </c>
      <c r="E31" s="6"/>
      <c r="F31" s="6"/>
      <c r="G31" s="6" t="s">
        <v>85</v>
      </c>
      <c r="H31" s="6"/>
      <c r="J31" s="37" t="s">
        <v>86</v>
      </c>
      <c r="K31" s="91" t="s">
        <v>87</v>
      </c>
      <c r="L31" s="92"/>
      <c r="M31" s="92"/>
      <c r="N31" s="58" t="s">
        <v>88</v>
      </c>
      <c r="O31" s="58" t="s">
        <v>89</v>
      </c>
      <c r="P31" s="59"/>
      <c r="Q31" s="29" t="s">
        <v>90</v>
      </c>
      <c r="S31" s="96" t="s">
        <v>91</v>
      </c>
      <c r="T31" s="96"/>
      <c r="U31" s="51" t="s">
        <v>92</v>
      </c>
      <c r="V31" s="51"/>
      <c r="AA31" s="6" t="s">
        <v>93</v>
      </c>
      <c r="AB31" s="6" t="s">
        <v>93</v>
      </c>
      <c r="AC31" s="6" t="s">
        <v>93</v>
      </c>
      <c r="AD31" s="3" t="s">
        <v>93</v>
      </c>
      <c r="AE31" s="2"/>
      <c r="AG31" s="3"/>
      <c r="AH31" s="3"/>
    </row>
    <row r="32" spans="1:38" x14ac:dyDescent="0.3">
      <c r="A32" s="30" t="s">
        <v>94</v>
      </c>
      <c r="B32" s="31" t="s">
        <v>95</v>
      </c>
      <c r="C32" s="6" t="s">
        <v>96</v>
      </c>
      <c r="D32" s="6" t="s">
        <v>97</v>
      </c>
      <c r="E32" s="6" t="s">
        <v>98</v>
      </c>
      <c r="F32" s="6"/>
      <c r="G32" s="6" t="s">
        <v>99</v>
      </c>
      <c r="H32" s="6"/>
      <c r="J32" s="37" t="s">
        <v>100</v>
      </c>
      <c r="K32" s="91" t="s">
        <v>101</v>
      </c>
      <c r="L32" s="92"/>
      <c r="M32" s="92"/>
      <c r="N32" s="58" t="s">
        <v>102</v>
      </c>
      <c r="O32" s="58" t="s">
        <v>103</v>
      </c>
      <c r="P32" s="59" t="s">
        <v>104</v>
      </c>
      <c r="Q32" s="29" t="s">
        <v>105</v>
      </c>
      <c r="S32" s="96"/>
      <c r="T32" s="96"/>
      <c r="U32" s="52">
        <v>2024</v>
      </c>
      <c r="V32" s="52" t="s">
        <v>106</v>
      </c>
      <c r="AA32" s="43" t="s">
        <v>129</v>
      </c>
      <c r="AB32" s="43" t="s">
        <v>95</v>
      </c>
      <c r="AC32" s="43" t="s">
        <v>107</v>
      </c>
      <c r="AD32" s="3" t="s">
        <v>81</v>
      </c>
      <c r="AE32" s="2"/>
      <c r="AG32" s="3"/>
      <c r="AH32" s="3"/>
      <c r="AJ32" s="3"/>
    </row>
    <row r="33" spans="1:36" ht="20.100000000000001" customHeight="1" x14ac:dyDescent="0.3">
      <c r="A33" s="69"/>
      <c r="B33" s="87"/>
      <c r="C33" s="75"/>
      <c r="D33" s="75"/>
      <c r="E33" s="81"/>
      <c r="F33" s="78"/>
      <c r="G33" s="101"/>
      <c r="H33" s="102"/>
      <c r="I33" s="103"/>
      <c r="J33" s="84"/>
      <c r="K33" s="101"/>
      <c r="L33" s="102"/>
      <c r="M33" s="103"/>
      <c r="N33" s="75" t="str">
        <f t="shared" ref="N33:N36" si="0">IF(K33&gt;0,$M$18,"  ")</f>
        <v xml:space="preserve">  </v>
      </c>
      <c r="O33" s="75" t="str">
        <f t="shared" ref="O33:O36" si="1">IF(K33&gt;0,$M$19,"  ")</f>
        <v xml:space="preserve">  </v>
      </c>
      <c r="P33" s="75" t="str">
        <f t="shared" ref="P33:P36" si="2">IF(AND(K33&gt;0,$M$21&gt;0),$M$21,IF(AND(K33&gt;0,$M$21=""),888888," "))</f>
        <v xml:space="preserve"> </v>
      </c>
      <c r="Q33" s="90" t="str">
        <f t="shared" ref="Q33:Q49" si="3">IF(K33&gt;0,AD33," ")</f>
        <v xml:space="preserve"> </v>
      </c>
      <c r="S33" s="133" t="s">
        <v>108</v>
      </c>
      <c r="T33" s="133"/>
      <c r="U33" s="34">
        <v>32.15</v>
      </c>
      <c r="V33" s="3" t="s">
        <v>109</v>
      </c>
      <c r="AA33" s="1">
        <f>IF(K33="44190 Overige kosten *",(J33*C33),0)</f>
        <v>0</v>
      </c>
      <c r="AB33" s="1">
        <f>IF(ISNA(VLOOKUP(K33,$S$33:$W$40,5,FALSE)),0,VLOOKUP(K33,$S$33:$W$40,5,FALSE))</f>
        <v>0</v>
      </c>
      <c r="AC33" s="1">
        <f>IF(ISNA(VLOOKUP(K33,$S$33:$W$40,3,FALSE)),0,VLOOKUP(K33,$S$33:$W$40,3,FALSE))</f>
        <v>0</v>
      </c>
      <c r="AD33" s="44">
        <f>IF(ISERROR(IF(B33&gt;0,(B33*AB33),(C33*AC33)))," ",IF(B33&gt;0,(B33*AB33),(C33*AC33)))+AA33</f>
        <v>0</v>
      </c>
      <c r="AE33" s="2"/>
      <c r="AG33" s="3"/>
      <c r="AH33" s="3"/>
      <c r="AI33" s="3"/>
      <c r="AJ33" s="3"/>
    </row>
    <row r="34" spans="1:36" ht="20.100000000000001" customHeight="1" x14ac:dyDescent="0.3">
      <c r="A34" s="69"/>
      <c r="B34" s="87"/>
      <c r="C34" s="75"/>
      <c r="D34" s="75"/>
      <c r="E34" s="81"/>
      <c r="F34" s="78"/>
      <c r="G34" s="101"/>
      <c r="H34" s="102"/>
      <c r="I34" s="103"/>
      <c r="J34" s="84"/>
      <c r="K34" s="101"/>
      <c r="L34" s="102"/>
      <c r="M34" s="103"/>
      <c r="N34" s="75" t="str">
        <f t="shared" si="0"/>
        <v xml:space="preserve">  </v>
      </c>
      <c r="O34" s="75" t="str">
        <f t="shared" si="1"/>
        <v xml:space="preserve">  </v>
      </c>
      <c r="P34" s="75" t="str">
        <f t="shared" si="2"/>
        <v xml:space="preserve"> </v>
      </c>
      <c r="Q34" s="90" t="str">
        <f t="shared" si="3"/>
        <v xml:space="preserve"> </v>
      </c>
      <c r="S34" s="133" t="s">
        <v>110</v>
      </c>
      <c r="T34" s="133"/>
      <c r="U34" s="34">
        <v>64.5</v>
      </c>
      <c r="V34" s="3" t="s">
        <v>111</v>
      </c>
      <c r="AA34" s="1">
        <f>IF(K34="44190 Overige kosten *",(J34*C34),0)</f>
        <v>0</v>
      </c>
      <c r="AB34" s="1">
        <f t="shared" ref="AB34:AB50" si="4">IF(ISNA(VLOOKUP(K34,$S$33:$W$40,5,FALSE)),0,VLOOKUP(K34,$S$33:$W$40,5,FALSE))</f>
        <v>0</v>
      </c>
      <c r="AC34" s="1">
        <f t="shared" ref="AC34:AC50" si="5">IF(ISNA(VLOOKUP(K34,$S$33:$W$40,3,FALSE)),0,VLOOKUP(K34,$S$33:$W$40,3,FALSE))</f>
        <v>0</v>
      </c>
      <c r="AD34" s="44">
        <f t="shared" ref="AD34:AD50" si="6">IF(ISERROR(IF(B34&gt;0,(B34*AB34),(C34*AC34)))," ",IF(B34&gt;0,(B34*AB34),(C34*AC34)))+AA34</f>
        <v>0</v>
      </c>
      <c r="AE34" s="2"/>
      <c r="AG34" s="3"/>
      <c r="AH34" s="3"/>
      <c r="AI34" s="3"/>
      <c r="AJ34" s="3"/>
    </row>
    <row r="35" spans="1:36" ht="20.100000000000001" customHeight="1" x14ac:dyDescent="0.3">
      <c r="A35" s="69"/>
      <c r="B35" s="87"/>
      <c r="C35" s="75"/>
      <c r="D35" s="75"/>
      <c r="E35" s="81"/>
      <c r="F35" s="78"/>
      <c r="G35" s="101"/>
      <c r="H35" s="102"/>
      <c r="I35" s="103"/>
      <c r="J35" s="84"/>
      <c r="K35" s="101"/>
      <c r="L35" s="102"/>
      <c r="M35" s="103"/>
      <c r="N35" s="75" t="str">
        <f t="shared" si="0"/>
        <v xml:space="preserve">  </v>
      </c>
      <c r="O35" s="75" t="str">
        <f t="shared" si="1"/>
        <v xml:space="preserve">  </v>
      </c>
      <c r="P35" s="75" t="str">
        <f t="shared" si="2"/>
        <v xml:space="preserve"> </v>
      </c>
      <c r="Q35" s="90" t="str">
        <f t="shared" si="3"/>
        <v xml:space="preserve"> </v>
      </c>
      <c r="S35" s="133" t="s">
        <v>112</v>
      </c>
      <c r="T35" s="133"/>
      <c r="U35" s="34">
        <v>0</v>
      </c>
      <c r="V35" s="3" t="str">
        <f>CONCATENATE("km"," ","€"," ",W35)</f>
        <v>km € 0,23</v>
      </c>
      <c r="W35" s="48">
        <v>0.23</v>
      </c>
      <c r="AA35" s="1">
        <f t="shared" ref="AA35:AA50" si="7">IF(K35="44190 Overige kosten *",(J35*C35),0)</f>
        <v>0</v>
      </c>
      <c r="AB35" s="1">
        <f t="shared" si="4"/>
        <v>0</v>
      </c>
      <c r="AC35" s="1">
        <f t="shared" si="5"/>
        <v>0</v>
      </c>
      <c r="AD35" s="44">
        <f t="shared" si="6"/>
        <v>0</v>
      </c>
      <c r="AE35" s="2"/>
      <c r="AG35" s="3"/>
      <c r="AH35" s="3"/>
      <c r="AI35" s="3"/>
      <c r="AJ35" s="3"/>
    </row>
    <row r="36" spans="1:36" ht="20.100000000000001" customHeight="1" x14ac:dyDescent="0.3">
      <c r="A36" s="69"/>
      <c r="B36" s="87"/>
      <c r="C36" s="75"/>
      <c r="D36" s="75"/>
      <c r="E36" s="81"/>
      <c r="F36" s="78"/>
      <c r="G36" s="101"/>
      <c r="H36" s="102"/>
      <c r="I36" s="103"/>
      <c r="J36" s="84"/>
      <c r="K36" s="101"/>
      <c r="L36" s="102"/>
      <c r="M36" s="103"/>
      <c r="N36" s="75" t="str">
        <f t="shared" si="0"/>
        <v xml:space="preserve">  </v>
      </c>
      <c r="O36" s="75" t="str">
        <f t="shared" si="1"/>
        <v xml:space="preserve">  </v>
      </c>
      <c r="P36" s="75" t="str">
        <f t="shared" si="2"/>
        <v xml:space="preserve"> </v>
      </c>
      <c r="Q36" s="90" t="str">
        <f t="shared" si="3"/>
        <v xml:space="preserve"> </v>
      </c>
      <c r="S36" s="133" t="s">
        <v>113</v>
      </c>
      <c r="T36" s="133"/>
      <c r="U36" s="34">
        <v>32.15</v>
      </c>
      <c r="V36" s="3" t="s">
        <v>109</v>
      </c>
      <c r="AA36" s="1">
        <f t="shared" si="7"/>
        <v>0</v>
      </c>
      <c r="AB36" s="1">
        <f t="shared" si="4"/>
        <v>0</v>
      </c>
      <c r="AC36" s="1">
        <f t="shared" si="5"/>
        <v>0</v>
      </c>
      <c r="AD36" s="44">
        <f t="shared" si="6"/>
        <v>0</v>
      </c>
      <c r="AE36" s="2"/>
      <c r="AG36" s="3"/>
      <c r="AH36" s="3"/>
      <c r="AI36" s="3"/>
      <c r="AJ36" s="3"/>
    </row>
    <row r="37" spans="1:36" ht="20.100000000000001" customHeight="1" x14ac:dyDescent="0.3">
      <c r="A37" s="69"/>
      <c r="B37" s="87"/>
      <c r="C37" s="75"/>
      <c r="D37" s="75"/>
      <c r="E37" s="81"/>
      <c r="F37" s="78"/>
      <c r="G37" s="101"/>
      <c r="H37" s="102"/>
      <c r="I37" s="103"/>
      <c r="J37" s="84"/>
      <c r="K37" s="101"/>
      <c r="L37" s="102"/>
      <c r="M37" s="103"/>
      <c r="N37" s="75" t="str">
        <f t="shared" ref="N37:N42" si="8">IF(K37&gt;0,$M$18,"  ")</f>
        <v xml:space="preserve">  </v>
      </c>
      <c r="O37" s="75" t="str">
        <f t="shared" ref="O37:O42" si="9">IF(K37&gt;0,$M$19,"  ")</f>
        <v xml:space="preserve">  </v>
      </c>
      <c r="P37" s="75" t="str">
        <f t="shared" ref="P37:P42" si="10">IF(AND(K37&gt;0,$M$21&gt;0),$M$21,IF(AND(K37&gt;0,$M$21=""),888888," "))</f>
        <v xml:space="preserve"> </v>
      </c>
      <c r="Q37" s="90" t="str">
        <f t="shared" si="3"/>
        <v xml:space="preserve"> </v>
      </c>
      <c r="S37" s="133" t="s">
        <v>114</v>
      </c>
      <c r="T37" s="133"/>
      <c r="U37" s="34">
        <v>3.2</v>
      </c>
      <c r="V37" s="3" t="s">
        <v>109</v>
      </c>
      <c r="AA37" s="1">
        <f t="shared" si="7"/>
        <v>0</v>
      </c>
      <c r="AB37" s="1">
        <f t="shared" si="4"/>
        <v>0</v>
      </c>
      <c r="AC37" s="1">
        <f t="shared" si="5"/>
        <v>0</v>
      </c>
      <c r="AD37" s="44">
        <f t="shared" si="6"/>
        <v>0</v>
      </c>
      <c r="AE37" s="2"/>
      <c r="AG37" s="3"/>
      <c r="AH37" s="3"/>
      <c r="AI37" s="3"/>
      <c r="AJ37" s="3"/>
    </row>
    <row r="38" spans="1:36" ht="20.100000000000001" customHeight="1" x14ac:dyDescent="0.3">
      <c r="A38" s="69"/>
      <c r="B38" s="87"/>
      <c r="C38" s="75"/>
      <c r="D38" s="75"/>
      <c r="E38" s="81"/>
      <c r="F38" s="78"/>
      <c r="G38" s="101"/>
      <c r="H38" s="102"/>
      <c r="I38" s="103"/>
      <c r="J38" s="84"/>
      <c r="K38" s="101"/>
      <c r="L38" s="102"/>
      <c r="M38" s="103"/>
      <c r="N38" s="75" t="str">
        <f t="shared" si="8"/>
        <v xml:space="preserve">  </v>
      </c>
      <c r="O38" s="75" t="str">
        <f t="shared" si="9"/>
        <v xml:space="preserve">  </v>
      </c>
      <c r="P38" s="75" t="str">
        <f t="shared" si="10"/>
        <v xml:space="preserve"> </v>
      </c>
      <c r="Q38" s="90" t="str">
        <f t="shared" si="3"/>
        <v xml:space="preserve"> </v>
      </c>
      <c r="S38" s="133" t="s">
        <v>115</v>
      </c>
      <c r="T38" s="133"/>
      <c r="U38" s="34">
        <f>7.7*2</f>
        <v>15.4</v>
      </c>
      <c r="V38" s="3" t="s">
        <v>116</v>
      </c>
      <c r="AA38" s="1">
        <f t="shared" si="7"/>
        <v>0</v>
      </c>
      <c r="AB38" s="1">
        <f t="shared" si="4"/>
        <v>0</v>
      </c>
      <c r="AC38" s="1">
        <f t="shared" si="5"/>
        <v>0</v>
      </c>
      <c r="AD38" s="44">
        <f t="shared" si="6"/>
        <v>0</v>
      </c>
      <c r="AE38" s="2"/>
      <c r="AG38" s="3"/>
      <c r="AH38" s="3"/>
      <c r="AI38" s="3"/>
      <c r="AJ38" s="3"/>
    </row>
    <row r="39" spans="1:36" ht="20.100000000000001" customHeight="1" x14ac:dyDescent="0.3">
      <c r="A39" s="69"/>
      <c r="B39" s="87"/>
      <c r="C39" s="75"/>
      <c r="D39" s="75"/>
      <c r="E39" s="81"/>
      <c r="F39" s="78"/>
      <c r="G39" s="101"/>
      <c r="H39" s="102"/>
      <c r="I39" s="103"/>
      <c r="J39" s="84"/>
      <c r="K39" s="101"/>
      <c r="L39" s="102"/>
      <c r="M39" s="103"/>
      <c r="N39" s="75" t="str">
        <f t="shared" si="8"/>
        <v xml:space="preserve">  </v>
      </c>
      <c r="O39" s="75" t="str">
        <f t="shared" si="9"/>
        <v xml:space="preserve">  </v>
      </c>
      <c r="P39" s="75" t="str">
        <f t="shared" si="10"/>
        <v xml:space="preserve"> </v>
      </c>
      <c r="Q39" s="90" t="str">
        <f t="shared" si="3"/>
        <v xml:space="preserve"> </v>
      </c>
      <c r="S39" s="133" t="s">
        <v>117</v>
      </c>
      <c r="T39" s="133"/>
      <c r="U39" s="34">
        <v>82.8</v>
      </c>
      <c r="AA39" s="1">
        <f t="shared" si="7"/>
        <v>0</v>
      </c>
      <c r="AB39" s="1">
        <f t="shared" si="4"/>
        <v>0</v>
      </c>
      <c r="AC39" s="1">
        <f t="shared" si="5"/>
        <v>0</v>
      </c>
      <c r="AD39" s="44">
        <f t="shared" si="6"/>
        <v>0</v>
      </c>
      <c r="AE39" s="2"/>
      <c r="AG39" s="3"/>
      <c r="AH39" s="3"/>
      <c r="AI39" s="3"/>
      <c r="AJ39" s="3"/>
    </row>
    <row r="40" spans="1:36" ht="20.100000000000001" customHeight="1" x14ac:dyDescent="0.3">
      <c r="A40" s="69"/>
      <c r="B40" s="87"/>
      <c r="C40" s="75"/>
      <c r="D40" s="75"/>
      <c r="E40" s="81"/>
      <c r="F40" s="78"/>
      <c r="G40" s="101"/>
      <c r="H40" s="102"/>
      <c r="I40" s="103"/>
      <c r="J40" s="84"/>
      <c r="K40" s="101"/>
      <c r="L40" s="102"/>
      <c r="M40" s="103"/>
      <c r="N40" s="75" t="str">
        <f t="shared" si="8"/>
        <v xml:space="preserve">  </v>
      </c>
      <c r="O40" s="75" t="str">
        <f t="shared" si="9"/>
        <v xml:space="preserve">  </v>
      </c>
      <c r="P40" s="75" t="str">
        <f t="shared" si="10"/>
        <v xml:space="preserve"> </v>
      </c>
      <c r="Q40" s="90" t="str">
        <f t="shared" si="3"/>
        <v xml:space="preserve"> </v>
      </c>
      <c r="S40" s="133" t="s">
        <v>127</v>
      </c>
      <c r="T40" s="133"/>
      <c r="U40" s="98">
        <v>0</v>
      </c>
      <c r="V40" s="3" t="s">
        <v>128</v>
      </c>
      <c r="Z40" s="34"/>
      <c r="AA40" s="1">
        <f t="shared" si="7"/>
        <v>0</v>
      </c>
      <c r="AB40" s="1">
        <f t="shared" si="4"/>
        <v>0</v>
      </c>
      <c r="AC40" s="1">
        <f t="shared" si="5"/>
        <v>0</v>
      </c>
      <c r="AD40" s="44">
        <f t="shared" si="6"/>
        <v>0</v>
      </c>
      <c r="AE40" s="2"/>
      <c r="AG40" s="3"/>
      <c r="AH40" s="3"/>
      <c r="AI40" s="3"/>
      <c r="AJ40" s="3"/>
    </row>
    <row r="41" spans="1:36" ht="20.100000000000001" customHeight="1" x14ac:dyDescent="0.3">
      <c r="A41" s="69"/>
      <c r="B41" s="87"/>
      <c r="C41" s="75"/>
      <c r="D41" s="75"/>
      <c r="E41" s="81"/>
      <c r="F41" s="78"/>
      <c r="G41" s="101"/>
      <c r="H41" s="102"/>
      <c r="I41" s="103"/>
      <c r="J41" s="84"/>
      <c r="K41" s="101"/>
      <c r="L41" s="102"/>
      <c r="M41" s="103"/>
      <c r="N41" s="75" t="str">
        <f t="shared" si="8"/>
        <v xml:space="preserve">  </v>
      </c>
      <c r="O41" s="75" t="str">
        <f t="shared" si="9"/>
        <v xml:space="preserve">  </v>
      </c>
      <c r="P41" s="75" t="str">
        <f t="shared" si="10"/>
        <v xml:space="preserve"> </v>
      </c>
      <c r="Q41" s="90" t="str">
        <f t="shared" si="3"/>
        <v xml:space="preserve"> </v>
      </c>
      <c r="W41" s="34"/>
      <c r="Z41" s="34"/>
      <c r="AA41" s="1">
        <f t="shared" si="7"/>
        <v>0</v>
      </c>
      <c r="AB41" s="1">
        <f t="shared" si="4"/>
        <v>0</v>
      </c>
      <c r="AC41" s="1">
        <f t="shared" si="5"/>
        <v>0</v>
      </c>
      <c r="AD41" s="44">
        <f t="shared" si="6"/>
        <v>0</v>
      </c>
      <c r="AE41" s="2"/>
      <c r="AG41" s="3"/>
      <c r="AH41" s="3"/>
      <c r="AI41" s="3"/>
      <c r="AJ41" s="3"/>
    </row>
    <row r="42" spans="1:36" ht="20.100000000000001" customHeight="1" x14ac:dyDescent="0.3">
      <c r="A42" s="69"/>
      <c r="B42" s="87"/>
      <c r="C42" s="75"/>
      <c r="D42" s="75"/>
      <c r="E42" s="81"/>
      <c r="F42" s="78"/>
      <c r="G42" s="101"/>
      <c r="H42" s="102"/>
      <c r="I42" s="103"/>
      <c r="J42" s="84"/>
      <c r="K42" s="101"/>
      <c r="L42" s="102"/>
      <c r="M42" s="103"/>
      <c r="N42" s="75" t="str">
        <f t="shared" si="8"/>
        <v xml:space="preserve">  </v>
      </c>
      <c r="O42" s="75" t="str">
        <f t="shared" si="9"/>
        <v xml:space="preserve">  </v>
      </c>
      <c r="P42" s="75" t="str">
        <f t="shared" si="10"/>
        <v xml:space="preserve"> </v>
      </c>
      <c r="Q42" s="90" t="str">
        <f t="shared" si="3"/>
        <v xml:space="preserve"> </v>
      </c>
      <c r="S42" s="95" t="s">
        <v>118</v>
      </c>
      <c r="T42" s="95"/>
      <c r="U42" s="95"/>
      <c r="AA42" s="1">
        <f t="shared" si="7"/>
        <v>0</v>
      </c>
      <c r="AB42" s="1">
        <f t="shared" si="4"/>
        <v>0</v>
      </c>
      <c r="AC42" s="1">
        <f t="shared" si="5"/>
        <v>0</v>
      </c>
      <c r="AD42" s="44">
        <f t="shared" si="6"/>
        <v>0</v>
      </c>
      <c r="AE42" s="2"/>
      <c r="AG42" s="3"/>
      <c r="AH42" s="3"/>
      <c r="AI42" s="3"/>
      <c r="AJ42" s="3"/>
    </row>
    <row r="43" spans="1:36" ht="20.100000000000001" customHeight="1" x14ac:dyDescent="0.3">
      <c r="A43" s="69"/>
      <c r="B43" s="87"/>
      <c r="C43" s="75"/>
      <c r="D43" s="75"/>
      <c r="E43" s="81"/>
      <c r="F43" s="78"/>
      <c r="G43" s="101"/>
      <c r="H43" s="102"/>
      <c r="I43" s="103"/>
      <c r="J43" s="84"/>
      <c r="K43" s="101"/>
      <c r="L43" s="102"/>
      <c r="M43" s="103"/>
      <c r="N43" s="75" t="str">
        <f t="shared" ref="N43:N49" si="11">IF(K43&gt;0,$M$18,"  ")</f>
        <v xml:space="preserve">  </v>
      </c>
      <c r="O43" s="75" t="str">
        <f t="shared" ref="O43:O49" si="12">IF(K43&gt;0,$M$19,"  ")</f>
        <v xml:space="preserve">  </v>
      </c>
      <c r="P43" s="75" t="str">
        <f t="shared" ref="P43:P49" si="13">IF(AND(K43&gt;0,$M$21&gt;0),$M$21,IF(AND(K43&gt;0,$M$21=""),888888," "))</f>
        <v xml:space="preserve"> </v>
      </c>
      <c r="Q43" s="90" t="str">
        <f t="shared" si="3"/>
        <v xml:space="preserve"> </v>
      </c>
      <c r="S43" s="95" t="s">
        <v>119</v>
      </c>
      <c r="T43" s="95"/>
      <c r="U43" s="95"/>
      <c r="AA43" s="1">
        <f t="shared" si="7"/>
        <v>0</v>
      </c>
      <c r="AB43" s="1">
        <f t="shared" si="4"/>
        <v>0</v>
      </c>
      <c r="AC43" s="1">
        <f t="shared" si="5"/>
        <v>0</v>
      </c>
      <c r="AD43" s="44">
        <f t="shared" si="6"/>
        <v>0</v>
      </c>
      <c r="AE43" s="2"/>
      <c r="AG43" s="3"/>
      <c r="AH43" s="3"/>
      <c r="AI43" s="3"/>
      <c r="AJ43" s="3"/>
    </row>
    <row r="44" spans="1:36" ht="20.100000000000001" customHeight="1" x14ac:dyDescent="0.3">
      <c r="A44" s="69"/>
      <c r="B44" s="87"/>
      <c r="C44" s="75"/>
      <c r="D44" s="75"/>
      <c r="E44" s="81"/>
      <c r="F44" s="78"/>
      <c r="G44" s="101"/>
      <c r="H44" s="102"/>
      <c r="I44" s="103"/>
      <c r="J44" s="84"/>
      <c r="K44" s="101"/>
      <c r="L44" s="102"/>
      <c r="M44" s="103"/>
      <c r="N44" s="75" t="str">
        <f t="shared" si="11"/>
        <v xml:space="preserve">  </v>
      </c>
      <c r="O44" s="75" t="str">
        <f t="shared" si="12"/>
        <v xml:space="preserve">  </v>
      </c>
      <c r="P44" s="75" t="str">
        <f t="shared" si="13"/>
        <v xml:space="preserve"> </v>
      </c>
      <c r="Q44" s="90" t="str">
        <f t="shared" si="3"/>
        <v xml:space="preserve"> </v>
      </c>
      <c r="AA44" s="1">
        <f t="shared" si="7"/>
        <v>0</v>
      </c>
      <c r="AB44" s="1">
        <f t="shared" si="4"/>
        <v>0</v>
      </c>
      <c r="AC44" s="1">
        <f t="shared" si="5"/>
        <v>0</v>
      </c>
      <c r="AD44" s="44">
        <f t="shared" si="6"/>
        <v>0</v>
      </c>
      <c r="AE44" s="2"/>
      <c r="AG44" s="3"/>
      <c r="AH44" s="3"/>
      <c r="AJ44" s="3"/>
    </row>
    <row r="45" spans="1:36" ht="20.100000000000001" customHeight="1" x14ac:dyDescent="0.3">
      <c r="A45" s="69"/>
      <c r="B45" s="87"/>
      <c r="C45" s="75"/>
      <c r="D45" s="75"/>
      <c r="E45" s="81"/>
      <c r="F45" s="78"/>
      <c r="G45" s="101"/>
      <c r="H45" s="102"/>
      <c r="I45" s="103"/>
      <c r="J45" s="84"/>
      <c r="K45" s="101"/>
      <c r="L45" s="102"/>
      <c r="M45" s="103"/>
      <c r="N45" s="75" t="str">
        <f t="shared" si="11"/>
        <v xml:space="preserve">  </v>
      </c>
      <c r="O45" s="75" t="str">
        <f t="shared" si="12"/>
        <v xml:space="preserve">  </v>
      </c>
      <c r="P45" s="75" t="str">
        <f t="shared" si="13"/>
        <v xml:space="preserve"> </v>
      </c>
      <c r="Q45" s="90" t="str">
        <f t="shared" si="3"/>
        <v xml:space="preserve"> </v>
      </c>
      <c r="W45" s="34"/>
      <c r="X45" s="34"/>
      <c r="AA45" s="1">
        <f t="shared" si="7"/>
        <v>0</v>
      </c>
      <c r="AB45" s="1">
        <f t="shared" si="4"/>
        <v>0</v>
      </c>
      <c r="AC45" s="1">
        <f t="shared" si="5"/>
        <v>0</v>
      </c>
      <c r="AD45" s="44">
        <f t="shared" si="6"/>
        <v>0</v>
      </c>
      <c r="AE45" s="2"/>
      <c r="AG45" s="3"/>
      <c r="AH45" s="3"/>
      <c r="AJ45" s="3"/>
    </row>
    <row r="46" spans="1:36" ht="20.100000000000001" customHeight="1" x14ac:dyDescent="0.3">
      <c r="A46" s="69"/>
      <c r="B46" s="87"/>
      <c r="C46" s="75"/>
      <c r="D46" s="75"/>
      <c r="E46" s="81"/>
      <c r="F46" s="78"/>
      <c r="G46" s="101"/>
      <c r="H46" s="102"/>
      <c r="I46" s="103"/>
      <c r="J46" s="84"/>
      <c r="K46" s="101"/>
      <c r="L46" s="102"/>
      <c r="M46" s="103"/>
      <c r="N46" s="75" t="str">
        <f t="shared" ref="N46:N48" si="14">IF(K46&gt;0,$M$18,"  ")</f>
        <v xml:space="preserve">  </v>
      </c>
      <c r="O46" s="75" t="str">
        <f t="shared" ref="O46:O48" si="15">IF(K46&gt;0,$M$19,"  ")</f>
        <v xml:space="preserve">  </v>
      </c>
      <c r="P46" s="75" t="str">
        <f t="shared" si="13"/>
        <v xml:space="preserve"> </v>
      </c>
      <c r="Q46" s="90" t="str">
        <f t="shared" si="3"/>
        <v xml:space="preserve"> </v>
      </c>
      <c r="V46" s="34"/>
      <c r="W46" s="34"/>
      <c r="X46" s="34"/>
      <c r="Y46" s="34"/>
      <c r="AA46" s="1">
        <f t="shared" si="7"/>
        <v>0</v>
      </c>
      <c r="AB46" s="1">
        <f t="shared" si="4"/>
        <v>0</v>
      </c>
      <c r="AC46" s="1">
        <f t="shared" si="5"/>
        <v>0</v>
      </c>
      <c r="AD46" s="44">
        <f t="shared" si="6"/>
        <v>0</v>
      </c>
      <c r="AE46" s="2"/>
      <c r="AG46" s="3"/>
      <c r="AH46" s="3"/>
      <c r="AJ46" s="3"/>
    </row>
    <row r="47" spans="1:36" ht="20.100000000000001" customHeight="1" x14ac:dyDescent="0.3">
      <c r="A47" s="69"/>
      <c r="B47" s="87"/>
      <c r="C47" s="75"/>
      <c r="D47" s="75"/>
      <c r="E47" s="81"/>
      <c r="F47" s="78"/>
      <c r="G47" s="101"/>
      <c r="H47" s="102"/>
      <c r="I47" s="103"/>
      <c r="J47" s="84"/>
      <c r="K47" s="101"/>
      <c r="L47" s="102"/>
      <c r="M47" s="103"/>
      <c r="N47" s="75" t="str">
        <f t="shared" si="14"/>
        <v xml:space="preserve">  </v>
      </c>
      <c r="O47" s="75" t="str">
        <f t="shared" si="15"/>
        <v xml:space="preserve">  </v>
      </c>
      <c r="P47" s="75" t="str">
        <f t="shared" si="13"/>
        <v xml:space="preserve"> </v>
      </c>
      <c r="Q47" s="90" t="str">
        <f t="shared" si="3"/>
        <v xml:space="preserve"> </v>
      </c>
      <c r="V47" s="34"/>
      <c r="W47" s="34"/>
      <c r="AA47" s="1">
        <f t="shared" si="7"/>
        <v>0</v>
      </c>
      <c r="AB47" s="1">
        <f t="shared" si="4"/>
        <v>0</v>
      </c>
      <c r="AC47" s="1">
        <f t="shared" si="5"/>
        <v>0</v>
      </c>
      <c r="AD47" s="44">
        <f t="shared" si="6"/>
        <v>0</v>
      </c>
      <c r="AE47" s="2"/>
      <c r="AG47" s="3"/>
      <c r="AH47" s="3"/>
      <c r="AJ47" s="3"/>
    </row>
    <row r="48" spans="1:36" ht="20.100000000000001" customHeight="1" x14ac:dyDescent="0.3">
      <c r="A48" s="69"/>
      <c r="B48" s="88"/>
      <c r="C48" s="76"/>
      <c r="D48" s="76"/>
      <c r="E48" s="82"/>
      <c r="F48" s="79"/>
      <c r="G48" s="101"/>
      <c r="H48" s="102"/>
      <c r="I48" s="103"/>
      <c r="J48" s="85"/>
      <c r="K48" s="101"/>
      <c r="L48" s="102"/>
      <c r="M48" s="103"/>
      <c r="N48" s="76" t="str">
        <f t="shared" si="14"/>
        <v xml:space="preserve">  </v>
      </c>
      <c r="O48" s="76" t="str">
        <f t="shared" si="15"/>
        <v xml:space="preserve">  </v>
      </c>
      <c r="P48" s="76" t="str">
        <f t="shared" si="13"/>
        <v xml:space="preserve"> </v>
      </c>
      <c r="Q48" s="90" t="str">
        <f t="shared" si="3"/>
        <v xml:space="preserve"> </v>
      </c>
      <c r="V48" s="34"/>
      <c r="W48" s="34"/>
      <c r="AA48" s="1">
        <f t="shared" si="7"/>
        <v>0</v>
      </c>
      <c r="AB48" s="1">
        <f t="shared" si="4"/>
        <v>0</v>
      </c>
      <c r="AC48" s="1">
        <f t="shared" si="5"/>
        <v>0</v>
      </c>
      <c r="AD48" s="44">
        <f t="shared" si="6"/>
        <v>0</v>
      </c>
      <c r="AE48" s="2"/>
      <c r="AG48" s="3"/>
      <c r="AH48" s="3"/>
      <c r="AJ48" s="3"/>
    </row>
    <row r="49" spans="1:36" ht="20.100000000000001" customHeight="1" thickBot="1" x14ac:dyDescent="0.35">
      <c r="A49" s="69"/>
      <c r="B49" s="89"/>
      <c r="C49" s="77"/>
      <c r="D49" s="77"/>
      <c r="E49" s="83"/>
      <c r="F49" s="80"/>
      <c r="G49" s="105"/>
      <c r="H49" s="106"/>
      <c r="I49" s="107"/>
      <c r="J49" s="86"/>
      <c r="K49" s="105"/>
      <c r="L49" s="106"/>
      <c r="M49" s="107"/>
      <c r="N49" s="77" t="str">
        <f t="shared" si="11"/>
        <v xml:space="preserve">  </v>
      </c>
      <c r="O49" s="77" t="str">
        <f t="shared" si="12"/>
        <v xml:space="preserve">  </v>
      </c>
      <c r="P49" s="77" t="str">
        <f t="shared" si="13"/>
        <v xml:space="preserve"> </v>
      </c>
      <c r="Q49" s="90" t="str">
        <f t="shared" si="3"/>
        <v xml:space="preserve"> </v>
      </c>
      <c r="AA49" s="1">
        <f t="shared" si="7"/>
        <v>0</v>
      </c>
      <c r="AB49" s="1">
        <f t="shared" si="4"/>
        <v>0</v>
      </c>
      <c r="AC49" s="1">
        <f t="shared" si="5"/>
        <v>0</v>
      </c>
      <c r="AD49" s="44">
        <f t="shared" si="6"/>
        <v>0</v>
      </c>
      <c r="AE49" s="2"/>
      <c r="AG49" s="3"/>
      <c r="AH49" s="3"/>
      <c r="AI49" s="3"/>
      <c r="AJ49" s="3"/>
    </row>
    <row r="50" spans="1:36" ht="20.100000000000001" customHeight="1" x14ac:dyDescent="0.3">
      <c r="B50" s="62"/>
      <c r="C50" s="63"/>
      <c r="G50" s="62"/>
      <c r="J50" s="11"/>
      <c r="K50" s="3"/>
      <c r="L50" s="3"/>
      <c r="M50" s="3"/>
      <c r="N50" s="64"/>
      <c r="O50" s="65"/>
      <c r="P50" s="66"/>
      <c r="Q50" s="67" t="str">
        <f>IF(K50&gt;0,-J50," ")</f>
        <v xml:space="preserve"> </v>
      </c>
      <c r="AA50" s="1">
        <f t="shared" si="7"/>
        <v>0</v>
      </c>
      <c r="AB50" s="1">
        <f t="shared" si="4"/>
        <v>0</v>
      </c>
      <c r="AC50" s="1">
        <f t="shared" si="5"/>
        <v>0</v>
      </c>
      <c r="AD50" s="44">
        <f t="shared" si="6"/>
        <v>0</v>
      </c>
      <c r="AE50" s="2"/>
      <c r="AG50" s="3"/>
      <c r="AH50" s="3"/>
      <c r="AI50" s="3"/>
    </row>
    <row r="51" spans="1:36" ht="20.100000000000001" customHeight="1" x14ac:dyDescent="0.3">
      <c r="A51" s="32"/>
      <c r="B51" s="33"/>
      <c r="C51" s="32"/>
      <c r="D51" s="32"/>
      <c r="E51" s="8"/>
      <c r="F51" s="8"/>
      <c r="G51" s="33"/>
      <c r="H51" s="8"/>
      <c r="I51" s="8"/>
      <c r="J51" s="8"/>
      <c r="K51" s="8"/>
      <c r="L51" s="8"/>
      <c r="M51" s="8"/>
      <c r="N51" s="8"/>
      <c r="O51" s="8" t="s">
        <v>120</v>
      </c>
      <c r="P51" s="8"/>
      <c r="Q51" s="68">
        <f>SUM(Q33:Q50)</f>
        <v>0</v>
      </c>
      <c r="AE51" s="2"/>
      <c r="AG51" s="3"/>
      <c r="AH51" s="3"/>
    </row>
    <row r="52" spans="1:36" x14ac:dyDescent="0.3">
      <c r="K52" s="4" t="s">
        <v>121</v>
      </c>
      <c r="AE52" s="2"/>
      <c r="AG52" s="3"/>
      <c r="AH52" s="3"/>
    </row>
    <row r="53" spans="1:36" x14ac:dyDescent="0.3">
      <c r="Q53" s="2"/>
      <c r="AE53" s="2"/>
      <c r="AG53" s="3"/>
      <c r="AH53" s="3"/>
    </row>
    <row r="54" spans="1:36" x14ac:dyDescent="0.3">
      <c r="A54" s="35"/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AE54" s="2"/>
      <c r="AG54" s="3"/>
      <c r="AH54" s="3"/>
    </row>
    <row r="55" spans="1:36" x14ac:dyDescent="0.3">
      <c r="A55" s="35"/>
      <c r="B55" s="3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AE55" s="2"/>
      <c r="AG55" s="3"/>
      <c r="AH55" s="3"/>
    </row>
    <row r="56" spans="1:36" x14ac:dyDescent="0.3">
      <c r="A56" s="35" t="s">
        <v>133</v>
      </c>
      <c r="B56" s="35"/>
      <c r="C56" s="6"/>
      <c r="D56" s="6"/>
      <c r="E56" s="6"/>
      <c r="F56" s="6"/>
      <c r="G56" s="6"/>
      <c r="H56" s="6"/>
      <c r="I56" s="6"/>
      <c r="J56" s="6"/>
      <c r="K56" s="6"/>
      <c r="L56" s="6"/>
      <c r="M56" s="6" t="s">
        <v>132</v>
      </c>
      <c r="N56" s="6"/>
      <c r="O56" s="6"/>
      <c r="Q56" s="6"/>
      <c r="AE56" s="2"/>
      <c r="AG56" s="3"/>
      <c r="AH56" s="3"/>
    </row>
    <row r="57" spans="1:36" x14ac:dyDescent="0.3">
      <c r="AE57" s="2"/>
      <c r="AG57" s="3"/>
      <c r="AH57" s="3"/>
    </row>
    <row r="58" spans="1:36" x14ac:dyDescent="0.3">
      <c r="AE58" s="2"/>
      <c r="AG58" s="3"/>
      <c r="AH58" s="3"/>
    </row>
    <row r="59" spans="1:36" x14ac:dyDescent="0.3">
      <c r="AE59" s="2"/>
      <c r="AG59" s="3"/>
      <c r="AH59" s="3"/>
    </row>
    <row r="60" spans="1:36" x14ac:dyDescent="0.3">
      <c r="A60" s="2"/>
      <c r="B60" s="2"/>
      <c r="AE60" s="2"/>
      <c r="AG60" s="3"/>
      <c r="AH60" s="3"/>
    </row>
    <row r="61" spans="1:36" ht="20.100000000000001" customHeight="1" x14ac:dyDescent="0.3">
      <c r="A61" s="3"/>
      <c r="B61" s="3"/>
      <c r="C61" s="3"/>
      <c r="D61" s="3"/>
      <c r="E61" s="3"/>
      <c r="AE61" s="2"/>
      <c r="AG61" s="3"/>
      <c r="AH61" s="3"/>
    </row>
    <row r="62" spans="1:36" ht="20.100000000000001" customHeight="1" x14ac:dyDescent="0.3">
      <c r="A62" s="3"/>
      <c r="B62" s="3"/>
      <c r="C62" s="3"/>
      <c r="D62" s="3"/>
      <c r="E62" s="3"/>
      <c r="AE62" s="2"/>
      <c r="AG62" s="3"/>
      <c r="AH62" s="3"/>
    </row>
    <row r="63" spans="1:36" ht="20.100000000000001" customHeight="1" x14ac:dyDescent="0.3">
      <c r="A63" s="3"/>
      <c r="B63" s="3"/>
      <c r="C63" s="3"/>
      <c r="D63" s="3"/>
      <c r="E63" s="3"/>
      <c r="V63" s="11"/>
      <c r="AE63" s="2"/>
      <c r="AG63" s="3"/>
      <c r="AH63" s="3"/>
    </row>
    <row r="64" spans="1:36" ht="20.100000000000001" customHeight="1" x14ac:dyDescent="0.3">
      <c r="A64" s="3"/>
      <c r="B64" s="3"/>
      <c r="C64" s="3"/>
      <c r="D64" s="3"/>
      <c r="E64" s="3"/>
      <c r="AE64" s="2"/>
      <c r="AG64" s="3"/>
      <c r="AH64" s="3"/>
    </row>
    <row r="65" spans="1:34" ht="20.100000000000001" customHeight="1" x14ac:dyDescent="0.3">
      <c r="A65" s="3"/>
      <c r="B65" s="3"/>
      <c r="C65" s="3"/>
      <c r="D65" s="3"/>
      <c r="E65" s="3"/>
      <c r="AE65" s="2"/>
      <c r="AG65" s="3"/>
      <c r="AH65" s="3"/>
    </row>
    <row r="67" spans="1:34" x14ac:dyDescent="0.3">
      <c r="C67" s="3"/>
      <c r="D67" s="3"/>
      <c r="E67" s="3"/>
    </row>
    <row r="69" spans="1:34" x14ac:dyDescent="0.3">
      <c r="C69" s="55"/>
      <c r="D69" s="55"/>
      <c r="E69" s="55"/>
      <c r="F69" s="55"/>
      <c r="G69" s="55"/>
      <c r="H69" s="55"/>
      <c r="I69" s="55"/>
      <c r="J69" s="55"/>
    </row>
  </sheetData>
  <sheetProtection algorithmName="SHA-512" hashValue="sVhHO13n6SoKlgezrzJ9hK0DIh9kQtEIKDp95gUE7Ijz5XdNLeZRXU4T9IL81MceqBOVakq9i/QpU8eyD0LKgQ==" saltValue="SaftNoX3fNvDvqrxhHqV2w==" spinCount="100000" sheet="1" objects="1" scenarios="1"/>
  <sortState xmlns:xlrd2="http://schemas.microsoft.com/office/spreadsheetml/2017/richdata2" ref="S31:W40">
    <sortCondition ref="S24"/>
  </sortState>
  <dataConsolidate/>
  <mergeCells count="126">
    <mergeCell ref="S40:T40"/>
    <mergeCell ref="S38:T38"/>
    <mergeCell ref="S37:T37"/>
    <mergeCell ref="S36:T36"/>
    <mergeCell ref="S35:T35"/>
    <mergeCell ref="S34:T34"/>
    <mergeCell ref="S33:T33"/>
    <mergeCell ref="S1:T1"/>
    <mergeCell ref="V1:W1"/>
    <mergeCell ref="S10:T10"/>
    <mergeCell ref="S39:T39"/>
    <mergeCell ref="K6:L6"/>
    <mergeCell ref="K7:L7"/>
    <mergeCell ref="A6:C6"/>
    <mergeCell ref="A7:C7"/>
    <mergeCell ref="I21:J21"/>
    <mergeCell ref="A15:C15"/>
    <mergeCell ref="I15:J15"/>
    <mergeCell ref="D20:H20"/>
    <mergeCell ref="D21:H21"/>
    <mergeCell ref="E16:H16"/>
    <mergeCell ref="D19:H19"/>
    <mergeCell ref="A20:C20"/>
    <mergeCell ref="A16:C16"/>
    <mergeCell ref="A17:C17"/>
    <mergeCell ref="A18:C18"/>
    <mergeCell ref="A19:C19"/>
    <mergeCell ref="D10:H10"/>
    <mergeCell ref="E1:F1"/>
    <mergeCell ref="D6:H6"/>
    <mergeCell ref="D8:H8"/>
    <mergeCell ref="I6:J6"/>
    <mergeCell ref="I7:J7"/>
    <mergeCell ref="I8:J8"/>
    <mergeCell ref="A11:C11"/>
    <mergeCell ref="A12:C12"/>
    <mergeCell ref="A13:C13"/>
    <mergeCell ref="D9:H9"/>
    <mergeCell ref="I9:J9"/>
    <mergeCell ref="M16:N16"/>
    <mergeCell ref="M18:N18"/>
    <mergeCell ref="M19:N19"/>
    <mergeCell ref="M21:N21"/>
    <mergeCell ref="M12:P12"/>
    <mergeCell ref="K15:L15"/>
    <mergeCell ref="D14:H14"/>
    <mergeCell ref="A8:C8"/>
    <mergeCell ref="A9:C9"/>
    <mergeCell ref="A10:C10"/>
    <mergeCell ref="A14:C14"/>
    <mergeCell ref="M8:P8"/>
    <mergeCell ref="I13:J13"/>
    <mergeCell ref="I14:J14"/>
    <mergeCell ref="K8:L8"/>
    <mergeCell ref="M10:P10"/>
    <mergeCell ref="K10:L10"/>
    <mergeCell ref="M9:P9"/>
    <mergeCell ref="K9:L9"/>
    <mergeCell ref="D11:H11"/>
    <mergeCell ref="D12:H12"/>
    <mergeCell ref="I10:J10"/>
    <mergeCell ref="I11:J11"/>
    <mergeCell ref="I12:J12"/>
    <mergeCell ref="A25:C25"/>
    <mergeCell ref="A26:C26"/>
    <mergeCell ref="A21:C21"/>
    <mergeCell ref="A22:C22"/>
    <mergeCell ref="A23:C23"/>
    <mergeCell ref="A24:C24"/>
    <mergeCell ref="I16:J16"/>
    <mergeCell ref="K16:L16"/>
    <mergeCell ref="K20:L20"/>
    <mergeCell ref="K17:L17"/>
    <mergeCell ref="K18:L18"/>
    <mergeCell ref="K19:L19"/>
    <mergeCell ref="I20:J20"/>
    <mergeCell ref="I17:J17"/>
    <mergeCell ref="I18:J18"/>
    <mergeCell ref="I19:J19"/>
    <mergeCell ref="E17:H17"/>
    <mergeCell ref="D26:H26"/>
    <mergeCell ref="K21:L21"/>
    <mergeCell ref="K22:L22"/>
    <mergeCell ref="I24:J24"/>
    <mergeCell ref="D22:H22"/>
    <mergeCell ref="I22:J22"/>
    <mergeCell ref="I23:J23"/>
    <mergeCell ref="G44:I44"/>
    <mergeCell ref="G45:I45"/>
    <mergeCell ref="I25:J25"/>
    <mergeCell ref="I26:J26"/>
    <mergeCell ref="G37:I37"/>
    <mergeCell ref="G38:I38"/>
    <mergeCell ref="G40:I40"/>
    <mergeCell ref="G41:I41"/>
    <mergeCell ref="K33:M33"/>
    <mergeCell ref="G33:I33"/>
    <mergeCell ref="G34:I34"/>
    <mergeCell ref="G35:I35"/>
    <mergeCell ref="G36:I36"/>
    <mergeCell ref="D25:H25"/>
    <mergeCell ref="D27:K27"/>
    <mergeCell ref="G46:I46"/>
    <mergeCell ref="G39:I39"/>
    <mergeCell ref="K47:M47"/>
    <mergeCell ref="D28:K28"/>
    <mergeCell ref="K48:M48"/>
    <mergeCell ref="K49:M49"/>
    <mergeCell ref="G47:I47"/>
    <mergeCell ref="G48:I48"/>
    <mergeCell ref="G49:I49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G42:I42"/>
    <mergeCell ref="G43:I43"/>
  </mergeCells>
  <dataValidations xWindow="586" yWindow="601" count="14">
    <dataValidation type="list" allowBlank="1" showInputMessage="1" showErrorMessage="1" prompt="maak een keuze" sqref="D16:D17" xr:uid="{00000000-0002-0000-0000-000000000000}">
      <formula1>$AE$9:$AE$20</formula1>
    </dataValidation>
    <dataValidation type="custom" allowBlank="1" showInputMessage="1" showErrorMessage="1" error="U heeft reeds kilometers  ingevuld &gt; aantal stuks / uur  op de volgende regel_x000a__x000a__x000a_" sqref="C33:C49" xr:uid="{00000000-0002-0000-0000-000001000000}">
      <formula1>B33=0</formula1>
    </dataValidation>
    <dataValidation type="custom" allowBlank="1" showInputMessage="1" showErrorMessage="1" error="U heeft reeds aantal stuks / uur ingevuld &gt; kilometers op de volgende regel_x000a_" sqref="B33:B49" xr:uid="{00000000-0002-0000-0000-000002000000}">
      <formula1>C33=0</formula1>
    </dataValidation>
    <dataValidation allowBlank="1" showInputMessage="1" showErrorMessage="1" error="Voer cursusnummer in" sqref="P33:P49" xr:uid="{00000000-0002-0000-0000-000004000000}"/>
    <dataValidation type="list" allowBlank="1" showInputMessage="1" showErrorMessage="1" prompt="Maak een keuze" sqref="D14:H14" xr:uid="{00000000-0002-0000-0000-000005000000}">
      <formula1>$AB$6:$AB$9</formula1>
    </dataValidation>
    <dataValidation type="list" allowBlank="1" showInputMessage="1" showErrorMessage="1" prompt="maak een keuze" sqref="E33:E49" xr:uid="{00000000-0002-0000-0000-000006000000}">
      <formula1>$Y$5:$Y$9</formula1>
    </dataValidation>
    <dataValidation type="list" allowBlank="1" showInputMessage="1" showErrorMessage="1" prompt="Maak keuze" sqref="M22" xr:uid="{00000000-0002-0000-0000-000007000000}">
      <formula1>$AE$2:$AE$5</formula1>
    </dataValidation>
    <dataValidation type="list" allowBlank="1" showInputMessage="1" showErrorMessage="1" prompt="maak een keuze" sqref="F33:F49" xr:uid="{00000000-0002-0000-0000-000008000000}">
      <formula1>$Z$2:$Z$14</formula1>
    </dataValidation>
    <dataValidation type="list" allowBlank="1" showInputMessage="1" showErrorMessage="1" prompt="Maak een keuze" sqref="M23" xr:uid="{00000000-0002-0000-0000-000009000000}">
      <formula1>$Z$3:$Z$14</formula1>
    </dataValidation>
    <dataValidation showDropDown="1" showErrorMessage="1" sqref="M21:N21" xr:uid="{00000000-0002-0000-0000-00000A000000}"/>
    <dataValidation allowBlank="1" showInputMessage="1" showErrorMessage="1" prompt="Maak een keuze" sqref="M18:N18" xr:uid="{00000000-0002-0000-0000-00000B000000}"/>
    <dataValidation type="list" allowBlank="1" showInputMessage="1" showErrorMessage="1" prompt="Maak een keuze" sqref="M19:N19" xr:uid="{00000000-0002-0000-0000-00000C000000}">
      <formula1>$S$3:$S$8</formula1>
    </dataValidation>
    <dataValidation operator="notEqual" showInputMessage="1" showErrorMessage="1" error="vergoeding is vast tarief &gt; kies eventueel vergoeding op de volgende regel zonder tarief ( aantal en prijs_x000a__x000a_" sqref="J33:J49" xr:uid="{00000000-0002-0000-0000-000003000000}"/>
    <dataValidation type="list" allowBlank="1" showErrorMessage="1" prompt="maak een keuze_x000a_" sqref="K33:M49" xr:uid="{883E3E8F-280D-4D4A-A47B-DC4F87AE5522}">
      <formula1>$S$33:$S$40</formula1>
    </dataValidation>
  </dataValidations>
  <pageMargins left="0.59055118110236227" right="0" top="0.51181102362204722" bottom="0.39370078740157483" header="0.27559055118110237" footer="0.27559055118110237"/>
  <pageSetup paperSize="9" scale="73" orientation="portrait" cellComments="asDisplayed" r:id="rId1"/>
  <headerFooter>
    <oddFooter xml:space="preserve">&amp;LKNGU&amp;C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c2012194-6643-4552-ad52-50c75d921d9e" xsi:nil="true"/>
    <lcf76f155ced4ddcb4097134ff3c332f xmlns="c2012194-6643-4552-ad52-50c75d921d9e">
      <Terms xmlns="http://schemas.microsoft.com/office/infopath/2007/PartnerControls"/>
    </lcf76f155ced4ddcb4097134ff3c332f>
    <TaxCatchAll xmlns="a360ef5a-a791-48b3-9eed-19b5a10b8e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59E3B8467D84A9F2D969CBB5FA48D" ma:contentTypeVersion="17" ma:contentTypeDescription="Een nieuw document maken." ma:contentTypeScope="" ma:versionID="bc2f64a2e0f65816ade949008fbf8fdd">
  <xsd:schema xmlns:xsd="http://www.w3.org/2001/XMLSchema" xmlns:xs="http://www.w3.org/2001/XMLSchema" xmlns:p="http://schemas.microsoft.com/office/2006/metadata/properties" xmlns:ns2="c2012194-6643-4552-ad52-50c75d921d9e" xmlns:ns3="a360ef5a-a791-48b3-9eed-19b5a10b8e27" targetNamespace="http://schemas.microsoft.com/office/2006/metadata/properties" ma:root="true" ma:fieldsID="ef6c490b1181738930f9b7fec7455075" ns2:_="" ns3:_="">
    <xsd:import namespace="c2012194-6643-4552-ad52-50c75d921d9e"/>
    <xsd:import namespace="a360ef5a-a791-48b3-9eed-19b5a10b8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2194-6643-4552-ad52-50c75d921d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0ecab1bd-e65c-4703-9854-a8200364f2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ef5a-a791-48b3-9eed-19b5a10b8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20498f-6a7d-46e3-a46f-d26126acaa4c}" ma:internalName="TaxCatchAll" ma:showField="CatchAllData" ma:web="a360ef5a-a791-48b3-9eed-19b5a10b8e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FFD4CA-B3C0-4921-B900-E82174A5B2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E21042-9AB3-483C-88E9-C8B1BB10AC31}">
  <ds:schemaRefs>
    <ds:schemaRef ds:uri="c2012194-6643-4552-ad52-50c75d921d9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360ef5a-a791-48b3-9eed-19b5a10b8e27"/>
  </ds:schemaRefs>
</ds:datastoreItem>
</file>

<file path=customXml/itemProps3.xml><?xml version="1.0" encoding="utf-8"?>
<ds:datastoreItem xmlns:ds="http://schemas.openxmlformats.org/officeDocument/2006/customXml" ds:itemID="{7DC02D28-5118-41C0-BEE4-DB33B1651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12194-6643-4552-ad52-50c75d921d9e"/>
    <ds:schemaRef ds:uri="a360ef5a-a791-48b3-9eed-19b5a10b8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</vt:lpstr>
      <vt:lpstr>declaratie!Afdrukbereik</vt:lpstr>
    </vt:vector>
  </TitlesOfParts>
  <Manager/>
  <Company>KNGU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Koers</dc:creator>
  <cp:keywords/>
  <dc:description/>
  <cp:lastModifiedBy>Paul Dolphijn | KNGU</cp:lastModifiedBy>
  <cp:revision/>
  <dcterms:created xsi:type="dcterms:W3CDTF">2012-04-11T08:18:50Z</dcterms:created>
  <dcterms:modified xsi:type="dcterms:W3CDTF">2024-02-13T10:37:44Z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0x010100EB659E3B8467D84A9F2D969CBB5FA48D</vt:lpwstr>
  </property>
  <property fmtid="{D5CDD505-2E9C-101B-9397-08002B2CF9AE}" pid="3" name="Order">
    <vt:r8>1821400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MediaServiceImageTags">
    <vt:lpwstr/>
  </property>
</Properties>
</file>